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  <definedName name="_xlnm.Print_Area" localSheetId="2">Расчёт!$A$1:$P$26</definedName>
  </definedNames>
  <calcPr calcId="125725"/>
</workbook>
</file>

<file path=xl/calcChain.xml><?xml version="1.0" encoding="utf-8"?>
<calcChain xmlns="http://schemas.openxmlformats.org/spreadsheetml/2006/main">
  <c r="AC23" i="11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E75"/>
  <c r="E75" i="8" s="1"/>
  <c r="F75" i="6"/>
  <c r="F75" i="8" s="1"/>
  <c r="G75" i="6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H75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L76"/>
  <c r="AL76" i="8" s="1"/>
  <c r="AM76" i="6"/>
  <c r="AN76"/>
  <c r="AO76"/>
  <c r="AP76"/>
  <c r="C75"/>
  <c r="C76"/>
  <c r="AP76" i="8" l="1"/>
  <c r="AM76"/>
  <c r="AK76"/>
  <c r="D75"/>
  <c r="AN76"/>
  <c r="C76"/>
  <c r="C75"/>
  <c r="AG75"/>
  <c r="AO76"/>
  <c r="AR75" i="6"/>
  <c r="AR76"/>
  <c r="AR75" i="7"/>
  <c r="AR76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E5" i="9" l="1"/>
  <c r="AR76" i="8"/>
  <c r="AR75"/>
  <c r="F5" i="9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G5" i="9" l="1"/>
  <c r="J5"/>
  <c r="AR73" i="6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E4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F4" i="9" s="1"/>
  <c r="J4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6" i="9" l="1"/>
  <c r="E4" i="10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E17" i="11" s="1"/>
  <c r="AR14" i="8"/>
  <c r="AR10"/>
  <c r="AR6"/>
  <c r="AR58"/>
  <c r="F20" i="11" s="1"/>
  <c r="AR50" i="8"/>
  <c r="F17" i="11" s="1"/>
  <c r="AR44" i="8"/>
  <c r="AR38"/>
  <c r="AR60"/>
  <c r="AR35"/>
  <c r="AR32"/>
  <c r="AR24"/>
  <c r="AR16"/>
  <c r="AR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E16" i="11" l="1"/>
  <c r="E18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17" i="11"/>
  <c r="G20"/>
  <c r="E5" i="10"/>
  <c r="F4"/>
  <c r="F16" i="11" l="1"/>
  <c r="G16" s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AD17" s="1"/>
  <c r="AG17" s="1"/>
  <c r="P16"/>
  <c r="AD16" s="1"/>
  <c r="AG16" s="1"/>
  <c r="P18"/>
  <c r="AD18" s="1"/>
  <c r="AG18" s="1"/>
  <c r="P20"/>
  <c r="AD20" s="1"/>
  <c r="AG20" s="1"/>
  <c r="P21"/>
  <c r="AD21" s="1"/>
  <c r="AG21" s="1"/>
  <c r="P19"/>
  <c r="AD19" s="1"/>
  <c r="AG19" s="1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<sst xmlns="http://schemas.openxmlformats.org/spreadsheetml/2006/main" count="247" uniqueCount="63">
  <si>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</si>
  <si>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</si>
  <si>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</si>
  <si>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</si>
  <si>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</si>
  <si>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</si>
  <si>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</si>
  <si>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</si>
  <si>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</si>
  <si>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</si>
  <si>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</si>
  <si>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</si>
  <si>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</si>
  <si>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</si>
  <si>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</si>
  <si>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</si>
  <si>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</si>
  <si>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</si>
  <si>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</si>
  <si>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</si>
  <si>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</si>
  <si>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</si>
  <si>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</si>
  <si>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</si>
  <si>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</si>
  <si>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</si>
  <si>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</si>
  <si>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</si>
  <si>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</si>
  <si>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</si>
  <si>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</si>
  <si>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</si>
  <si>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</si>
  <si>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</si>
  <si>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</si>
  <si>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</si>
  <si>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</si>
  <si>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</si>
  <si>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</si>
  <si>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</si>
  <si>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</si>
  <si>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</si>
  <si>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</si>
  <si>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</si>
  <si>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</si>
  <si>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</si>
  <si>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</si>
  <si>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</si>
  <si>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</si>
  <si>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</si>
  <si>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</si>
  <si>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</si>
  <si>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2023 год</t>
  </si>
  <si>
    <t>февраль</t>
  </si>
  <si>
    <t>потери</t>
  </si>
  <si>
    <t>приобретения</t>
  </si>
  <si>
    <t>ИТОГ</t>
  </si>
  <si>
    <t>выезд на чужую территорию</t>
  </si>
  <si>
    <t>«АСКОМЕД» ФИЛИАЛ СМК «АСТРАМЕД-МС» (АО) В САМАРСКОЙ ОБЛАСТИ</t>
  </si>
  <si>
    <t>на декабрь</t>
  </si>
  <si>
    <t>на декабрь (Прил 22 ТС)</t>
  </si>
  <si>
    <t>Начальник информационного управления</t>
  </si>
  <si>
    <t>Обыденов В.Е.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</si>
</sst>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68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4" fontId="14" fillId="0" borderId="0" xfId="0" applyNumberFormat="1" applyFont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48" t="s">
        <v>33</v>
      </c>
      <c r="F2" s="48"/>
      <c r="G2" s="48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45261</v>
      </c>
      <c r="F3" s="10">
        <v>45292</v>
      </c>
      <c r="G3" s="5" t="s">
        <v>32</v>
      </c>
    </row>
    <row r="4" spans="1:14" ht="22.5">
      <c r="A4" s="9">
        <v>1</v>
      </c>
      <c r="B4" s="9">
        <v>630209</v>
      </c>
      <c r="C4" s="9">
        <v>3114</v>
      </c>
      <c r="D4" s="23" t="s">
        <v>29</v>
      </c>
      <c r="E4" s="14">
        <f>SUMIFS('Подуш 1'!$AR$3:$AR$172,'Подуш 1'!$B$3:$B$172,$C4)</f>
        <v>314221</v>
      </c>
      <c r="F4" s="14">
        <f>SUMIFS('Подуш 2'!$AR$3:$AR$172,'Подуш 2'!$B$3:$B$172,$C4)</f>
        <v>313336</v>
      </c>
      <c r="G4" s="15">
        <f t="shared" ref="G4:G9" si="0">(E4+F4)/2</f>
        <v>313778.5</v>
      </c>
      <c r="H4" s="40"/>
      <c r="I4" s="40"/>
      <c r="J4" s="40">
        <f t="shared" ref="J4:J12" si="1">F4-E4</f>
        <v>-885</v>
      </c>
      <c r="N4" s="40"/>
    </row>
    <row r="5" spans="1:14" ht="22.5">
      <c r="A5" s="9">
        <v>2</v>
      </c>
      <c r="B5" s="9">
        <v>630036</v>
      </c>
      <c r="C5" s="9">
        <v>3409</v>
      </c>
      <c r="D5" s="23" t="s">
        <v>51</v>
      </c>
      <c r="E5" s="14">
        <f>SUMIFS('Подуш 1'!$AR$3:$AR$172,'Подуш 1'!$B$3:$B$172,$C5)</f>
        <v>225275</v>
      </c>
      <c r="F5" s="14">
        <f>SUMIFS('Подуш 2'!$AR$3:$AR$172,'Подуш 2'!$B$3:$B$172,$C5)</f>
        <v>224438</v>
      </c>
      <c r="G5" s="15">
        <f t="shared" ref="G5" si="2">(E5+F5)/2</f>
        <v>224856.5</v>
      </c>
      <c r="H5" s="40"/>
      <c r="I5" s="40"/>
      <c r="J5" s="40">
        <f t="shared" si="1"/>
        <v>-837</v>
      </c>
      <c r="N5" s="40"/>
    </row>
    <row r="6" spans="1:14" ht="22.5">
      <c r="A6" s="9">
        <v>3</v>
      </c>
      <c r="B6" s="9">
        <v>630212</v>
      </c>
      <c r="C6" s="9">
        <v>5008</v>
      </c>
      <c r="D6" s="23" t="s">
        <v>30</v>
      </c>
      <c r="E6" s="14">
        <f>SUMIFS('Подуш 1'!$AR$3:$AR$172,'Подуш 1'!$B$3:$B$172,$C6)</f>
        <v>1555517</v>
      </c>
      <c r="F6" s="14">
        <f>SUMIFS('Подуш 2'!$AR$3:$AR$172,'Подуш 2'!$B$3:$B$172,$C6)</f>
        <v>1549777</v>
      </c>
      <c r="G6" s="15">
        <f t="shared" si="0"/>
        <v>1552647</v>
      </c>
      <c r="H6" s="40"/>
      <c r="I6" s="40"/>
      <c r="J6" s="40">
        <f t="shared" si="1"/>
        <v>-5740</v>
      </c>
      <c r="N6" s="40"/>
    </row>
    <row r="7" spans="1:14" ht="22.5">
      <c r="A7" s="9">
        <v>4</v>
      </c>
      <c r="B7" s="9">
        <v>630216</v>
      </c>
      <c r="C7" s="9">
        <v>4006</v>
      </c>
      <c r="D7" s="23" t="s">
        <v>31</v>
      </c>
      <c r="E7" s="14">
        <f>SUMIFS('Подуш 1'!$AR$3:$AR$172,'Подуш 1'!$B$3:$B$172,$C7)</f>
        <v>892032</v>
      </c>
      <c r="F7" s="14">
        <f>SUMIFS('Подуш 2'!$AR$3:$AR$172,'Подуш 2'!$B$3:$B$172,$C7)</f>
        <v>889336</v>
      </c>
      <c r="G7" s="15">
        <f t="shared" si="0"/>
        <v>890684</v>
      </c>
      <c r="H7" s="40"/>
      <c r="I7" s="40"/>
      <c r="J7" s="40">
        <f t="shared" si="1"/>
        <v>-2696</v>
      </c>
      <c r="N7" s="40"/>
    </row>
    <row r="8" spans="1:14" ht="22.5">
      <c r="A8" s="9">
        <v>5</v>
      </c>
      <c r="B8" s="9">
        <v>630297</v>
      </c>
      <c r="C8" s="9">
        <v>10839</v>
      </c>
      <c r="D8" s="23" t="s">
        <v>47</v>
      </c>
      <c r="E8" s="14">
        <f>SUMIFS('Подуш 1'!$AR$3:$AR$172,'Подуш 1'!$B$3:$B$172,$C8)</f>
        <v>26038</v>
      </c>
      <c r="F8" s="14">
        <f>SUMIFS('Подуш 2'!$AR$3:$AR$172,'Подуш 2'!$B$3:$B$172,$C8)</f>
        <v>26023</v>
      </c>
      <c r="G8" s="15">
        <f t="shared" si="0"/>
        <v>26030.5</v>
      </c>
      <c r="H8" s="40"/>
      <c r="I8" s="40"/>
      <c r="J8" s="40">
        <f t="shared" si="1"/>
        <v>-15</v>
      </c>
      <c r="N8" s="40"/>
    </row>
    <row r="9" spans="1:14">
      <c r="A9" s="9">
        <v>6</v>
      </c>
      <c r="B9" s="9">
        <v>630340</v>
      </c>
      <c r="C9" s="9">
        <v>10858</v>
      </c>
      <c r="D9" s="23" t="s">
        <v>48</v>
      </c>
      <c r="E9" s="14">
        <f>SUMIFS('Подуш 1'!$AR$3:$AR$172,'Подуш 1'!$B$3:$B$172,$C9)</f>
        <v>112626</v>
      </c>
      <c r="F9" s="14">
        <f>SUMIFS('Подуш 2'!$AR$3:$AR$172,'Подуш 2'!$B$3:$B$172,$C9)</f>
        <v>112140</v>
      </c>
      <c r="G9" s="15">
        <f t="shared" si="0"/>
        <v>112383</v>
      </c>
      <c r="H9" s="40"/>
      <c r="I9" s="40"/>
      <c r="J9" s="40">
        <f t="shared" si="1"/>
        <v>-486</v>
      </c>
      <c r="N9" s="40"/>
    </row>
    <row r="10" spans="1:14">
      <c r="A10" s="48" t="s">
        <v>34</v>
      </c>
      <c r="B10" s="48"/>
      <c r="C10" s="48"/>
      <c r="D10" s="48"/>
      <c r="E10" s="14">
        <f>SUM(E4:E9)</f>
        <v>3125709</v>
      </c>
      <c r="F10" s="14">
        <f>SUM(F4:F9)</f>
        <v>3115050</v>
      </c>
      <c r="G10" s="15">
        <f>SUM(G4:G9)</f>
        <v>3120379.5</v>
      </c>
      <c r="H10" s="40"/>
      <c r="I10" s="40"/>
      <c r="J10" s="40">
        <f t="shared" si="1"/>
        <v>-10659</v>
      </c>
      <c r="N10" s="40"/>
    </row>
    <row r="11" spans="1:14">
      <c r="E11" s="14">
        <f>SUM(E10,E12)</f>
        <v>3132105</v>
      </c>
      <c r="F11" s="14">
        <f>SUM(F10,F12)</f>
        <v>3122631</v>
      </c>
      <c r="H11" s="40"/>
      <c r="J11" s="40">
        <f t="shared" si="1"/>
        <v>-9474</v>
      </c>
    </row>
    <row r="12" spans="1:14">
      <c r="E12" s="14">
        <f>SUMIFS('Выборка 1'!$AQ$2:$AQ$138,'Выборка 1'!$B$2:$B$138,0)</f>
        <v>6396</v>
      </c>
      <c r="F12" s="14">
        <f>SUMIFS('Выборка 2'!$AQ$2:$AQ$138,'Выборка 2'!$B$2:$B$138,0)</f>
        <v>7581</v>
      </c>
      <c r="H12" s="40"/>
      <c r="J12" s="40">
        <f t="shared" si="1"/>
        <v>1185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4" sqref="B4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9" t="s">
        <v>38</v>
      </c>
      <c r="E1" s="49"/>
      <c r="F1" s="49"/>
    </row>
    <row r="2" spans="1:6" ht="22.5">
      <c r="A2" s="16" t="s">
        <v>35</v>
      </c>
      <c r="B2" s="16" t="s">
        <v>26</v>
      </c>
      <c r="C2" s="16" t="s">
        <v>36</v>
      </c>
      <c r="D2" s="10">
        <f>'МО СМП'!E3</f>
        <v>45261</v>
      </c>
      <c r="E2" s="10">
        <f>'МО СМП'!F3</f>
        <v>45292</v>
      </c>
      <c r="F2" s="5" t="s">
        <v>32</v>
      </c>
    </row>
    <row r="3" spans="1:6" ht="22.5">
      <c r="A3" s="17">
        <v>1</v>
      </c>
      <c r="B3" s="18">
        <v>63031</v>
      </c>
      <c r="C3" s="19" t="s">
        <v>58</v>
      </c>
      <c r="D3" s="14">
        <f>SUMIFS('Подуш 1'!$AR$3:$AR$172,'Подуш 1'!$A$3:$A$172,$B3)</f>
        <v>1165556</v>
      </c>
      <c r="E3" s="14">
        <f>SUMIFS('Подуш 2'!$AR$3:$AR$172,'Подуш 2'!$A$3:$A$172,$B3)</f>
        <v>1160908</v>
      </c>
      <c r="F3" s="15">
        <f>(D3+E3)/2</f>
        <v>1163232</v>
      </c>
    </row>
    <row r="4" spans="1:6">
      <c r="A4" s="17">
        <v>2</v>
      </c>
      <c r="B4" s="18">
        <v>63023</v>
      </c>
      <c r="C4" s="19" t="s">
        <v>37</v>
      </c>
      <c r="D4" s="14">
        <f>SUMIFS('Подуш 1'!$AR$3:$AR$172,'Подуш 1'!$A$3:$A$172,$B4)</f>
        <v>1960153</v>
      </c>
      <c r="E4" s="14">
        <f>SUMIFS('Подуш 2'!$AR$3:$AR$172,'Подуш 2'!$A$3:$A$172,$B4)</f>
        <v>1954142</v>
      </c>
      <c r="F4" s="15">
        <f>(D4+E4)/2</f>
        <v>1957147.5</v>
      </c>
    </row>
    <row r="5" spans="1:6">
      <c r="A5" s="2"/>
      <c r="B5" s="2"/>
      <c r="C5" s="20" t="s">
        <v>34</v>
      </c>
      <c r="D5" s="21">
        <f>SUM(D3:D4)</f>
        <v>3125709</v>
      </c>
      <c r="E5" s="21">
        <f>SUM(E3:E4)</f>
        <v>3115050</v>
      </c>
      <c r="F5" s="22">
        <f>SUM(F3:F4)</f>
        <v>3120379.5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abSelected="1" workbookViewId="0">
      <selection activeCell="F31" sqref="F31"/>
    </sheetView>
  </sheetViews>
  <sheetFormatPr defaultRowHeight="11.25"/>
  <cols>
    <col min="1" max="1" width="2.85546875" style="2" bestFit="1" customWidth="1"/>
    <col min="2" max="2" width="8.28515625" style="2" customWidth="1"/>
    <col min="3" max="3" width="7.140625" style="2" customWidth="1"/>
    <col min="4" max="4" width="37.42578125" style="2" customWidth="1"/>
    <col min="5" max="7" width="13.28515625" style="2" customWidth="1"/>
    <col min="8" max="8" width="4" style="2" customWidth="1"/>
    <col min="9" max="9" width="13.140625" style="2" customWidth="1"/>
    <col min="10" max="12" width="9.140625" style="2" hidden="1" customWidth="1"/>
    <col min="13" max="13" width="4" style="2" customWidth="1"/>
    <col min="14" max="16" width="11.85546875" style="24" customWidth="1"/>
    <col min="17" max="17" width="5.28515625" style="2" customWidth="1"/>
    <col min="18" max="18" width="10.85546875" style="2" hidden="1" customWidth="1"/>
    <col min="19" max="19" width="10" style="2" hidden="1" customWidth="1"/>
    <col min="20" max="21" width="10.85546875" style="2" hidden="1" customWidth="1"/>
    <col min="22" max="22" width="9.140625" style="2" hidden="1" customWidth="1"/>
    <col min="23" max="27" width="14.7109375" style="2" hidden="1" customWidth="1"/>
    <col min="28" max="28" width="14.7109375" style="2" customWidth="1"/>
    <col min="29" max="29" width="12.7109375" style="2" hidden="1" customWidth="1"/>
    <col min="30" max="30" width="11" style="2" hidden="1" customWidth="1"/>
    <col min="31" max="31" width="13.28515625" style="2" hidden="1" customWidth="1"/>
    <col min="32" max="32" width="12.28515625" style="2" hidden="1" customWidth="1"/>
    <col min="33" max="33" width="11.28515625" style="2" hidden="1" customWidth="1"/>
    <col min="34" max="16384" width="9.140625" style="2"/>
  </cols>
  <sheetData>
    <row r="1" spans="1:37" ht="12.75">
      <c r="D1" s="55" t="s">
        <v>50</v>
      </c>
      <c r="I1" s="43"/>
    </row>
    <row r="2" spans="1:37">
      <c r="D2" s="13" t="s">
        <v>60</v>
      </c>
      <c r="F2" s="34"/>
      <c r="G2" s="29">
        <v>76.709775921032715</v>
      </c>
      <c r="I2" s="43"/>
    </row>
    <row r="3" spans="1:37">
      <c r="D3" s="13"/>
      <c r="F3" s="34"/>
      <c r="G3" s="29"/>
      <c r="I3" s="43"/>
    </row>
    <row r="4" spans="1:37">
      <c r="D4" s="13"/>
      <c r="F4" s="34"/>
      <c r="G4" s="34"/>
      <c r="I4" s="43"/>
    </row>
    <row r="5" spans="1:37">
      <c r="D5" s="13" t="s">
        <v>44</v>
      </c>
      <c r="G5" s="12"/>
      <c r="I5" s="43"/>
    </row>
    <row r="6" spans="1:37">
      <c r="B6" s="40"/>
      <c r="D6" s="13" t="s">
        <v>52</v>
      </c>
      <c r="G6" s="31">
        <v>2901298369</v>
      </c>
      <c r="I6" s="24"/>
    </row>
    <row r="7" spans="1:37">
      <c r="B7" s="40"/>
      <c r="D7" s="13" t="s">
        <v>59</v>
      </c>
      <c r="G7" s="25">
        <f>ROUND(G6/12,2)</f>
        <v>241774864.08000001</v>
      </c>
      <c r="I7" s="43"/>
    </row>
    <row r="8" spans="1:37">
      <c r="D8" s="13" t="s">
        <v>39</v>
      </c>
      <c r="G8" s="24">
        <f>SUM(L16:L21)</f>
        <v>239171526.34999999</v>
      </c>
      <c r="I8" s="43"/>
    </row>
    <row r="9" spans="1:37">
      <c r="D9" s="13" t="s">
        <v>40</v>
      </c>
      <c r="G9" s="12">
        <f>G7/G8</f>
        <v>1.0108848146337885</v>
      </c>
      <c r="I9" s="43"/>
    </row>
    <row r="10" spans="1:37">
      <c r="D10" s="13"/>
      <c r="E10" s="12"/>
      <c r="I10" s="41"/>
    </row>
    <row r="11" spans="1:37">
      <c r="D11" s="42"/>
      <c r="E11" s="12"/>
      <c r="G11" s="40"/>
      <c r="I11" s="35"/>
    </row>
    <row r="13" spans="1:37" ht="11.25" customHeight="1">
      <c r="A13" s="60"/>
      <c r="B13" s="61"/>
      <c r="C13" s="61"/>
      <c r="D13" s="62"/>
      <c r="E13" s="37" t="s">
        <v>41</v>
      </c>
      <c r="F13" s="38"/>
      <c r="G13" s="66" t="s">
        <v>41</v>
      </c>
      <c r="I13" s="66" t="s">
        <v>49</v>
      </c>
      <c r="N13" s="52" t="s">
        <v>42</v>
      </c>
      <c r="O13" s="52"/>
      <c r="P13" s="52"/>
    </row>
    <row r="14" spans="1:37" ht="20.25" customHeight="1">
      <c r="A14" s="63"/>
      <c r="B14" s="64"/>
      <c r="C14" s="64"/>
      <c r="D14" s="65"/>
      <c r="E14" s="5">
        <v>63031</v>
      </c>
      <c r="F14" s="5">
        <v>63023</v>
      </c>
      <c r="G14" s="67"/>
      <c r="I14" s="67"/>
      <c r="N14" s="45">
        <v>63031</v>
      </c>
      <c r="O14" s="11">
        <v>63023</v>
      </c>
      <c r="P14" s="69" t="s">
        <v>43</v>
      </c>
      <c r="W14" s="36">
        <v>63001</v>
      </c>
      <c r="X14" s="36">
        <v>63014</v>
      </c>
      <c r="Y14" s="36">
        <v>63018</v>
      </c>
      <c r="Z14" s="36">
        <v>63023</v>
      </c>
      <c r="AE14" s="50" t="s">
        <v>57</v>
      </c>
      <c r="AF14" s="50"/>
    </row>
    <row r="15" spans="1:37" ht="67.5">
      <c r="A15" s="16" t="s">
        <v>35</v>
      </c>
      <c r="B15" s="16" t="s">
        <v>26</v>
      </c>
      <c r="C15" s="16" t="s">
        <v>27</v>
      </c>
      <c r="D15" s="26" t="s">
        <v>28</v>
      </c>
      <c r="E15" s="46" t="s">
        <v>58</v>
      </c>
      <c r="F15" s="71" t="s">
        <v>37</v>
      </c>
      <c r="G15" s="68"/>
      <c r="I15" s="68"/>
      <c r="N15" s="46" t="s">
        <v>58</v>
      </c>
      <c r="O15" s="71" t="s">
        <v>37</v>
      </c>
      <c r="P15" s="70"/>
      <c r="AC15" s="2" t="s">
        <v>53</v>
      </c>
      <c r="AE15" s="2" t="s">
        <v>54</v>
      </c>
      <c r="AF15" s="2" t="s">
        <v>55</v>
      </c>
      <c r="AG15" s="2" t="s">
        <v>56</v>
      </c>
    </row>
    <row r="16" spans="1:37" ht="33.75">
      <c r="A16" s="9">
        <v>1</v>
      </c>
      <c r="B16" s="9">
        <v>630209</v>
      </c>
      <c r="C16" s="9">
        <v>3114</v>
      </c>
      <c r="D16" s="23" t="s">
        <v>29</v>
      </c>
      <c r="E16" s="15">
        <f>SUMIFS(среднемесячно!$AR$3:$AR$168,среднемесячно!$A$3:$A$168,E$14,среднемесячно!$B$3:$B$168,$C16)</f>
        <v>179505.5</v>
      </c>
      <c r="F16" s="15">
        <f>SUMIFS(среднемесячно!$AR$3:$AR$168,среднемесячно!$A$3:$A$168,F$14,среднемесячно!$B$3:$B$168,$C16)</f>
        <v>134273</v>
      </c>
      <c r="G16" s="15">
        <f t="shared" ref="G16:G21" si="0">SUM(E16:F16)</f>
        <v>313778.5</v>
      </c>
      <c r="I16" s="27">
        <v>1</v>
      </c>
      <c r="J16" s="2">
        <f t="shared" ref="J16:J21" si="1">ROUND(E16*$G$2*$I16,2)</f>
        <v>13769826.68</v>
      </c>
      <c r="K16" s="2">
        <f t="shared" ref="K16:K21" si="2">ROUND(F16*$G$2*$I16,2)</f>
        <v>10300051.74</v>
      </c>
      <c r="L16" s="2">
        <f t="shared" ref="L16:L21" si="3">SUM(J16:K16)</f>
        <v>24069878.420000002</v>
      </c>
      <c r="N16" s="28">
        <f t="shared" ref="N16:N19" si="4">$P16*J16/$L16</f>
        <v>13919708.688171169</v>
      </c>
      <c r="O16" s="28">
        <f t="shared" ref="O16:O19" si="5">$P16*K16/$L16</f>
        <v>10412165.891828828</v>
      </c>
      <c r="P16" s="28">
        <f t="shared" ref="P16:P21" si="6">ROUND(L16*$G$9,2)</f>
        <v>24331874.579999998</v>
      </c>
      <c r="R16" s="2">
        <v>86660.78</v>
      </c>
      <c r="S16" s="24">
        <v>451.14</v>
      </c>
      <c r="T16" s="2">
        <v>1289740.44</v>
      </c>
      <c r="U16" s="2">
        <v>410049.44</v>
      </c>
      <c r="W16" s="28" t="e">
        <f>SUMIFS(#REF!,#REF!,$B16,#REF!,W$14)</f>
        <v>#REF!</v>
      </c>
      <c r="X16" s="28">
        <v>0</v>
      </c>
      <c r="Y16" s="28">
        <v>0</v>
      </c>
      <c r="Z16" s="28" t="e">
        <f>SUMIFS(#REF!,#REF!,$B16,#REF!,Z$14)</f>
        <v>#REF!</v>
      </c>
      <c r="AA16" s="28" t="e">
        <f t="shared" ref="AA16:AA21" si="7">SUM(W16:Z16)</f>
        <v>#REF!</v>
      </c>
      <c r="AC16" s="28">
        <v>26294234.890000001</v>
      </c>
      <c r="AD16" s="24">
        <f>P16-AC16</f>
        <v>-1962360.3100000024</v>
      </c>
      <c r="AE16" s="24"/>
      <c r="AF16" s="24">
        <v>27850.400000000001</v>
      </c>
      <c r="AG16" s="24">
        <f>AD16-AE16+AF16</f>
        <v>-1934509.9100000025</v>
      </c>
      <c r="AK16" s="44"/>
    </row>
    <row r="17" spans="1:37" ht="22.5">
      <c r="A17" s="9">
        <v>2</v>
      </c>
      <c r="B17" s="9">
        <v>630036</v>
      </c>
      <c r="C17" s="9">
        <v>3409</v>
      </c>
      <c r="D17" s="23" t="s">
        <v>51</v>
      </c>
      <c r="E17" s="15">
        <f>SUMIFS(среднемесячно!$AR$3:$AR$168,среднемесячно!$A$3:$A$168,E$14,среднемесячно!$B$3:$B$168,$C17)</f>
        <v>59835</v>
      </c>
      <c r="F17" s="15">
        <f>SUMIFS(среднемесячно!$AR$3:$AR$168,среднемесячно!$A$3:$A$168,F$14,среднемесячно!$B$3:$B$168,$C17)</f>
        <v>165021.5</v>
      </c>
      <c r="G17" s="15">
        <f t="shared" si="0"/>
        <v>224856.5</v>
      </c>
      <c r="I17" s="27">
        <v>1.03</v>
      </c>
      <c r="J17" s="2">
        <f t="shared" si="1"/>
        <v>4727627.33</v>
      </c>
      <c r="K17" s="2">
        <f t="shared" si="2"/>
        <v>13038525.16</v>
      </c>
      <c r="L17" s="2">
        <f t="shared" si="3"/>
        <v>17766152.490000002</v>
      </c>
      <c r="N17" s="28">
        <f t="shared" si="4"/>
        <v>4779086.678046966</v>
      </c>
      <c r="O17" s="28">
        <f t="shared" si="5"/>
        <v>13180447.091953032</v>
      </c>
      <c r="P17" s="28">
        <f t="shared" si="6"/>
        <v>17959533.77</v>
      </c>
      <c r="R17" s="2">
        <v>84067.24</v>
      </c>
      <c r="S17" s="24">
        <v>502.52</v>
      </c>
      <c r="T17" s="2">
        <v>1812753.48</v>
      </c>
      <c r="U17" s="2">
        <v>419582.42</v>
      </c>
      <c r="W17" s="28" t="e">
        <f>SUMIFS(#REF!,#REF!,$B17,#REF!,W$14)</f>
        <v>#REF!</v>
      </c>
      <c r="X17" s="28">
        <v>0</v>
      </c>
      <c r="Y17" s="28">
        <v>0</v>
      </c>
      <c r="Z17" s="28" t="e">
        <f>SUMIFS(#REF!,#REF!,$B17,#REF!,Z$14)</f>
        <v>#REF!</v>
      </c>
      <c r="AA17" s="28" t="e">
        <f t="shared" si="7"/>
        <v>#REF!</v>
      </c>
      <c r="AC17" s="28">
        <v>23473133.219999999</v>
      </c>
      <c r="AD17" s="24">
        <f>P17-AC17</f>
        <v>-5513599.4499999993</v>
      </c>
      <c r="AE17" s="24"/>
      <c r="AF17" s="24"/>
      <c r="AG17" s="24">
        <f t="shared" ref="AG17:AG21" si="8">AD17-AE17+AF17</f>
        <v>-5513599.4499999993</v>
      </c>
      <c r="AK17" s="44"/>
    </row>
    <row r="18" spans="1:37" ht="22.5">
      <c r="A18" s="9">
        <v>3</v>
      </c>
      <c r="B18" s="9">
        <v>630212</v>
      </c>
      <c r="C18" s="9">
        <v>5008</v>
      </c>
      <c r="D18" s="23" t="s">
        <v>30</v>
      </c>
      <c r="E18" s="15">
        <f>SUMIFS(среднемесячно!$AR$3:$AR$168,среднемесячно!$A$3:$A$168,E$14,среднемесячно!$B$3:$B$168,$C18)</f>
        <v>747101.5</v>
      </c>
      <c r="F18" s="15">
        <f>SUMIFS(среднемесячно!$AR$3:$AR$168,среднемесячно!$A$3:$A$168,F$14,среднемесячно!$B$3:$B$168,$C18)</f>
        <v>805545.5</v>
      </c>
      <c r="G18" s="15">
        <f t="shared" si="0"/>
        <v>1552647</v>
      </c>
      <c r="I18" s="27">
        <v>1</v>
      </c>
      <c r="J18" s="2">
        <f t="shared" si="1"/>
        <v>57309988.659999996</v>
      </c>
      <c r="K18" s="2">
        <f t="shared" si="2"/>
        <v>61793214.799999997</v>
      </c>
      <c r="L18" s="2">
        <f t="shared" si="3"/>
        <v>119103203.45999999</v>
      </c>
      <c r="N18" s="28">
        <f t="shared" si="4"/>
        <v>57933797.262289122</v>
      </c>
      <c r="O18" s="28">
        <f t="shared" si="5"/>
        <v>62465822.487710878</v>
      </c>
      <c r="P18" s="28">
        <f t="shared" si="6"/>
        <v>120399619.75</v>
      </c>
      <c r="R18" s="2">
        <v>76655.08</v>
      </c>
      <c r="S18" s="24">
        <v>586.27</v>
      </c>
      <c r="T18" s="2">
        <v>1298823.1200000001</v>
      </c>
      <c r="U18" s="2">
        <v>565480.43000000005</v>
      </c>
      <c r="W18" s="28" t="e">
        <f>SUMIFS(#REF!,#REF!,$B18,#REF!,W$14)</f>
        <v>#REF!</v>
      </c>
      <c r="X18" s="28">
        <v>0</v>
      </c>
      <c r="Y18" s="28">
        <v>0</v>
      </c>
      <c r="Z18" s="28" t="e">
        <f>SUMIFS(#REF!,#REF!,$B18,#REF!,Z$14)</f>
        <v>#REF!</v>
      </c>
      <c r="AA18" s="28" t="e">
        <f t="shared" si="7"/>
        <v>#REF!</v>
      </c>
      <c r="AC18" s="28">
        <v>116955521.77</v>
      </c>
      <c r="AD18" s="24">
        <f t="shared" ref="AD18:AD21" si="9">P18-AC18</f>
        <v>3444097.9800000042</v>
      </c>
      <c r="AE18" s="24">
        <v>1816707.52</v>
      </c>
      <c r="AF18" s="24">
        <v>89385.19</v>
      </c>
      <c r="AG18" s="24">
        <f t="shared" si="8"/>
        <v>1716775.6500000041</v>
      </c>
      <c r="AK18" s="44"/>
    </row>
    <row r="19" spans="1:37" ht="22.5">
      <c r="A19" s="9">
        <v>4</v>
      </c>
      <c r="B19" s="9">
        <v>630216</v>
      </c>
      <c r="C19" s="9">
        <v>4006</v>
      </c>
      <c r="D19" s="23" t="s">
        <v>31</v>
      </c>
      <c r="E19" s="15">
        <f>SUMIFS(среднемесячно!$AR$3:$AR$168,среднемесячно!$A$3:$A$168,E$14,среднемесячно!$B$3:$B$168,$C19)</f>
        <v>118773</v>
      </c>
      <c r="F19" s="15">
        <f>SUMIFS(среднемесячно!$AR$3:$AR$168,среднемесячно!$A$3:$A$168,F$14,среднемесячно!$B$3:$B$168,$C19)</f>
        <v>771911</v>
      </c>
      <c r="G19" s="15">
        <f t="shared" si="0"/>
        <v>890684</v>
      </c>
      <c r="I19" s="27">
        <v>0.99</v>
      </c>
      <c r="J19" s="2">
        <f t="shared" si="1"/>
        <v>9019939.7100000009</v>
      </c>
      <c r="K19" s="2">
        <f t="shared" si="2"/>
        <v>58620988.640000001</v>
      </c>
      <c r="L19" s="2">
        <f t="shared" si="3"/>
        <v>67640928.349999994</v>
      </c>
      <c r="N19" s="28">
        <f t="shared" si="4"/>
        <v>9118120.082185071</v>
      </c>
      <c r="O19" s="28">
        <f t="shared" si="5"/>
        <v>59259067.237814926</v>
      </c>
      <c r="P19" s="28">
        <f t="shared" si="6"/>
        <v>68377187.319999993</v>
      </c>
      <c r="R19" s="2">
        <v>29493.63</v>
      </c>
      <c r="S19" s="24">
        <v>91.53</v>
      </c>
      <c r="T19" s="2">
        <v>515394.96</v>
      </c>
      <c r="U19" s="2">
        <v>181675.29</v>
      </c>
      <c r="W19" s="28" t="e">
        <f>SUMIFS(#REF!,#REF!,$B19,#REF!,W$14)</f>
        <v>#REF!</v>
      </c>
      <c r="X19" s="28">
        <v>0</v>
      </c>
      <c r="Y19" s="28">
        <v>0</v>
      </c>
      <c r="Z19" s="28" t="e">
        <f>SUMIFS(#REF!,#REF!,$B19,#REF!,Z$14)</f>
        <v>#REF!</v>
      </c>
      <c r="AA19" s="28" t="e">
        <f t="shared" si="7"/>
        <v>#REF!</v>
      </c>
      <c r="AC19" s="28">
        <v>67593790.689999998</v>
      </c>
      <c r="AD19" s="24">
        <f t="shared" si="9"/>
        <v>783396.62999999523</v>
      </c>
      <c r="AE19" s="24">
        <v>6962.6</v>
      </c>
      <c r="AF19" s="24">
        <v>114128.1</v>
      </c>
      <c r="AG19" s="24">
        <f t="shared" si="8"/>
        <v>890562.12999999523</v>
      </c>
      <c r="AK19" s="44"/>
    </row>
    <row r="20" spans="1:37" ht="22.5">
      <c r="A20" s="9">
        <v>5</v>
      </c>
      <c r="B20" s="9">
        <v>630297</v>
      </c>
      <c r="C20" s="9">
        <v>10839</v>
      </c>
      <c r="D20" s="23" t="s">
        <v>47</v>
      </c>
      <c r="E20" s="15">
        <f>SUMIFS(среднемесячно!$AR$3:$AR$168,среднемесячно!$A$3:$A$168,E$14,среднемесячно!$B$3:$B$168,$C20)</f>
        <v>14924.5</v>
      </c>
      <c r="F20" s="15">
        <f>SUMIFS(среднемесячно!$AR$3:$AR$168,среднемесячно!$A$3:$A$168,F$14,среднемесячно!$B$3:$B$168,$C20)</f>
        <v>11106</v>
      </c>
      <c r="G20" s="15">
        <f t="shared" si="0"/>
        <v>26030.5</v>
      </c>
      <c r="I20" s="27">
        <v>1.03</v>
      </c>
      <c r="J20" s="2">
        <f t="shared" si="1"/>
        <v>1179200.7</v>
      </c>
      <c r="K20" s="2">
        <f t="shared" si="2"/>
        <v>877496.93</v>
      </c>
      <c r="L20" s="2">
        <f t="shared" si="3"/>
        <v>2056697.63</v>
      </c>
      <c r="N20" s="28">
        <f t="shared" ref="N20:N21" si="10">$P20*J20/$L20</f>
        <v>1192036.0796249276</v>
      </c>
      <c r="O20" s="28">
        <f t="shared" ref="O20:O21" si="11">$P20*K20/$L20</f>
        <v>887048.32037507242</v>
      </c>
      <c r="P20" s="28">
        <f t="shared" si="6"/>
        <v>2079084.4</v>
      </c>
      <c r="R20" s="2">
        <v>15698.53</v>
      </c>
      <c r="S20" s="24">
        <v>44.03</v>
      </c>
      <c r="T20" s="2">
        <v>350586</v>
      </c>
      <c r="U20" s="2">
        <v>126667.17</v>
      </c>
      <c r="W20" s="28" t="e">
        <f>SUMIFS(#REF!,#REF!,$B20,#REF!,W$14)</f>
        <v>#REF!</v>
      </c>
      <c r="X20" s="28">
        <v>0</v>
      </c>
      <c r="Y20" s="28">
        <v>0</v>
      </c>
      <c r="Z20" s="28" t="e">
        <f>SUMIFS(#REF!,#REF!,$B20,#REF!,Z$14)</f>
        <v>#REF!</v>
      </c>
      <c r="AA20" s="28" t="e">
        <f t="shared" si="7"/>
        <v>#REF!</v>
      </c>
      <c r="AC20" s="28">
        <v>1443971.61</v>
      </c>
      <c r="AD20" s="24">
        <f t="shared" si="9"/>
        <v>635112.7899999998</v>
      </c>
      <c r="AE20" s="24">
        <v>35649.120000000003</v>
      </c>
      <c r="AF20" s="24">
        <v>19255.8</v>
      </c>
      <c r="AG20" s="24">
        <f t="shared" si="8"/>
        <v>618719.46999999986</v>
      </c>
      <c r="AK20" s="44"/>
    </row>
    <row r="21" spans="1:37">
      <c r="A21" s="9">
        <v>6</v>
      </c>
      <c r="B21" s="9">
        <v>630340</v>
      </c>
      <c r="C21" s="9">
        <v>10858</v>
      </c>
      <c r="D21" s="23" t="s">
        <v>48</v>
      </c>
      <c r="E21" s="15">
        <f>SUMIFS(среднемесячно!$AR$3:$AR$168,среднемесячно!$A$3:$A$168,E$14,среднемесячно!$B$3:$B$168,$C21)</f>
        <v>43092.5</v>
      </c>
      <c r="F21" s="15">
        <f>SUMIFS(среднемесячно!$AR$3:$AR$168,среднемесячно!$A$3:$A$168,F$14,среднемесячно!$B$3:$B$168,$C21)</f>
        <v>69290.5</v>
      </c>
      <c r="G21" s="15">
        <f t="shared" si="0"/>
        <v>112383</v>
      </c>
      <c r="I21" s="27">
        <v>0.99</v>
      </c>
      <c r="J21" s="2">
        <f t="shared" si="1"/>
        <v>3272559.86</v>
      </c>
      <c r="K21" s="2">
        <f t="shared" si="2"/>
        <v>5262106.1399999997</v>
      </c>
      <c r="L21" s="2">
        <f t="shared" si="3"/>
        <v>8534666</v>
      </c>
      <c r="N21" s="28">
        <f t="shared" si="10"/>
        <v>3308181.0684620347</v>
      </c>
      <c r="O21" s="28">
        <f t="shared" si="11"/>
        <v>5319383.1915379651</v>
      </c>
      <c r="P21" s="28">
        <f t="shared" si="6"/>
        <v>8627564.2599999998</v>
      </c>
      <c r="R21" s="2">
        <v>8407505.2400000002</v>
      </c>
      <c r="S21" s="24">
        <v>9581.5400000000009</v>
      </c>
      <c r="T21" s="2">
        <v>7086116.0300000003</v>
      </c>
      <c r="U21" s="2">
        <v>5802003.8799999999</v>
      </c>
      <c r="W21" s="28" t="e">
        <f>SUMIFS(#REF!,#REF!,$B21,#REF!,W$14)</f>
        <v>#REF!</v>
      </c>
      <c r="X21" s="28">
        <v>0</v>
      </c>
      <c r="Y21" s="28">
        <v>0</v>
      </c>
      <c r="Z21" s="28" t="e">
        <f>SUMIFS(#REF!,#REF!,$B21,#REF!,Z$14)</f>
        <v>#REF!</v>
      </c>
      <c r="AA21" s="28" t="e">
        <f t="shared" si="7"/>
        <v>#REF!</v>
      </c>
      <c r="AC21" s="28">
        <v>6014211.9100000001</v>
      </c>
      <c r="AD21" s="24">
        <f t="shared" si="9"/>
        <v>2613352.3499999996</v>
      </c>
      <c r="AE21" s="24">
        <v>164382.87</v>
      </c>
      <c r="AF21" s="24">
        <v>1773082.62</v>
      </c>
      <c r="AG21" s="24">
        <f t="shared" si="8"/>
        <v>4222052.0999999996</v>
      </c>
      <c r="AK21" s="44"/>
    </row>
    <row r="23" spans="1:37" s="12" customFormat="1">
      <c r="A23" s="51" t="s">
        <v>34</v>
      </c>
      <c r="B23" s="51"/>
      <c r="C23" s="51"/>
      <c r="D23" s="51"/>
      <c r="E23" s="22">
        <f>SUM(E16:E22)</f>
        <v>1163232</v>
      </c>
      <c r="F23" s="22">
        <f>SUM(F16:F22)</f>
        <v>1957147.5</v>
      </c>
      <c r="G23" s="22">
        <f>SUM(G16:G22)</f>
        <v>3120379.5</v>
      </c>
      <c r="N23" s="30">
        <f>SUM(N16:N22)</f>
        <v>90250929.858779281</v>
      </c>
      <c r="O23" s="30">
        <f>SUM(O16:O22)</f>
        <v>151523934.22122073</v>
      </c>
      <c r="P23" s="30">
        <f>SUM(P16:P22)</f>
        <v>241774864.07999998</v>
      </c>
      <c r="R23" s="30">
        <f>SUM(R16:R22)</f>
        <v>8700080.5</v>
      </c>
      <c r="S23" s="30">
        <f>SUM(S16:S22)</f>
        <v>11257.03</v>
      </c>
      <c r="T23" s="30">
        <f>SUM(T16:T22)</f>
        <v>12353414.030000001</v>
      </c>
      <c r="U23" s="30">
        <f>SUM(U16:U22)</f>
        <v>7505458.6299999999</v>
      </c>
      <c r="AB23" s="2"/>
      <c r="AC23" s="25">
        <f>SUM(AC16:AC22)</f>
        <v>241774864.09</v>
      </c>
    </row>
    <row r="25" spans="1:37">
      <c r="N25" s="39">
        <f>N23-R23</f>
        <v>81550849.358779281</v>
      </c>
      <c r="O25" s="39">
        <f t="shared" ref="O25" si="12">O23-U23</f>
        <v>144018475.59122074</v>
      </c>
    </row>
    <row r="26" spans="1:37" s="56" customFormat="1" ht="15.75">
      <c r="B26" s="57" t="s">
        <v>61</v>
      </c>
      <c r="N26" s="58"/>
      <c r="O26" s="59" t="s">
        <v>62</v>
      </c>
      <c r="P26" s="58"/>
    </row>
    <row r="31" spans="1:37">
      <c r="AD31" s="24"/>
    </row>
    <row r="32" spans="1:37">
      <c r="AD32" s="24"/>
    </row>
    <row r="33" spans="30:30">
      <c r="AD33" s="24"/>
    </row>
    <row r="34" spans="30:30">
      <c r="AD34" s="24"/>
    </row>
  </sheetData>
  <mergeCells count="6">
    <mergeCell ref="AE14:AF14"/>
    <mergeCell ref="A23:D23"/>
    <mergeCell ref="I13:I15"/>
    <mergeCell ref="N13:P13"/>
    <mergeCell ref="P14:P15"/>
    <mergeCell ref="G13:G15"/>
  </mergeCells>
  <pageMargins left="0.43307086614173229" right="0" top="0.51181102362204722" bottom="0.62992125984251968" header="0.31496062992125984" footer="0.31496062992125984"/>
  <pageSetup paperSize="9" scale="92" orientation="landscape" r:id="rId1"/>
  <headerFooter>
    <oddFooter>&amp;L&amp;8&amp;Z&amp;F&amp;A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46</v>
      </c>
      <c r="L1" s="54"/>
      <c r="M1" s="53" t="s">
        <v>45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2" t="s">
        <v>23</v>
      </c>
      <c r="P2" s="32" t="s">
        <v>24</v>
      </c>
      <c r="Q2" s="32" t="s">
        <v>23</v>
      </c>
      <c r="R2" s="32" t="s">
        <v>24</v>
      </c>
      <c r="S2" s="32" t="s">
        <v>23</v>
      </c>
      <c r="T2" s="32" t="s">
        <v>24</v>
      </c>
      <c r="U2" s="32" t="s">
        <v>23</v>
      </c>
      <c r="V2" s="32" t="s">
        <v>24</v>
      </c>
      <c r="W2" s="32" t="s">
        <v>23</v>
      </c>
      <c r="X2" s="32" t="s">
        <v>24</v>
      </c>
      <c r="Y2" s="32" t="s">
        <v>23</v>
      </c>
      <c r="Z2" s="32" t="s">
        <v>24</v>
      </c>
      <c r="AA2" s="32" t="s">
        <v>23</v>
      </c>
      <c r="AB2" s="32" t="s">
        <v>24</v>
      </c>
      <c r="AC2" s="32" t="s">
        <v>23</v>
      </c>
      <c r="AD2" s="32" t="s">
        <v>24</v>
      </c>
      <c r="AE2" s="32" t="s">
        <v>23</v>
      </c>
      <c r="AF2" s="32" t="s">
        <v>24</v>
      </c>
      <c r="AG2" s="32" t="s">
        <v>23</v>
      </c>
      <c r="AH2" s="32" t="s">
        <v>24</v>
      </c>
      <c r="AI2" s="32" t="s">
        <v>23</v>
      </c>
      <c r="AJ2" s="32" t="s">
        <v>24</v>
      </c>
      <c r="AK2" s="32" t="s">
        <v>23</v>
      </c>
      <c r="AL2" s="32" t="s">
        <v>24</v>
      </c>
      <c r="AM2" s="32" t="s">
        <v>23</v>
      </c>
      <c r="AN2" s="32" t="s">
        <v>24</v>
      </c>
      <c r="AO2" s="32" t="s">
        <v>23</v>
      </c>
      <c r="AP2" s="32" t="s">
        <v>24</v>
      </c>
    </row>
    <row r="3" spans="1:44">
      <c r="A3" s="1">
        <v>63031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1'!C$2:C$133,'Выборка 1'!$A$2:$A$133,$A29,'Выборка 1'!$B$2:$B$133,$B29)</f>
        <v>1515</v>
      </c>
      <c r="D29" s="2">
        <f>SUMIFS('Выборка 1'!D$2:D$133,'Выборка 1'!$A$2:$A$133,$A29,'Выборка 1'!$B$2:$B$133,$B29)</f>
        <v>1389</v>
      </c>
      <c r="E29" s="2">
        <f>SUMIFS('Выборка 1'!E$2:E$133,'Выборка 1'!$A$2:$A$133,$A29,'Выборка 1'!$B$2:$B$133,$B29)</f>
        <v>2668</v>
      </c>
      <c r="F29" s="2">
        <f>SUMIFS('Выборка 1'!F$2:F$133,'Выборка 1'!$A$2:$A$133,$A29,'Выборка 1'!$B$2:$B$133,$B29)</f>
        <v>2422</v>
      </c>
      <c r="G29" s="2">
        <f>SUMIFS('Выборка 1'!G$2:G$133,'Выборка 1'!$A$2:$A$133,$A29,'Выборка 1'!$B$2:$B$133,$B29)</f>
        <v>5529</v>
      </c>
      <c r="H29" s="2">
        <f>SUMIFS('Выборка 1'!H$2:H$133,'Выборка 1'!$A$2:$A$133,$A29,'Выборка 1'!$B$2:$B$133,$B29)</f>
        <v>5030</v>
      </c>
      <c r="I29" s="2">
        <f>SUMIFS('Выборка 1'!I$2:I$133,'Выборка 1'!$A$2:$A$133,$A29,'Выборка 1'!$B$2:$B$133,$B29)</f>
        <v>5539</v>
      </c>
      <c r="J29" s="2">
        <f>SUMIFS('Выборка 1'!J$2:J$133,'Выборка 1'!$A$2:$A$133,$A29,'Выборка 1'!$B$2:$B$133,$B29)</f>
        <v>5065</v>
      </c>
      <c r="K29" s="2">
        <f>SUMIFS('Выборка 1'!K$2:K$133,'Выборка 1'!$A$2:$A$133,$A29,'Выборка 1'!$B$2:$B$133,$B29)</f>
        <v>3242</v>
      </c>
      <c r="L29" s="2">
        <f>SUMIFS('Выборка 1'!L$2:L$133,'Выборка 1'!$A$2:$A$133,$A29,'Выборка 1'!$B$2:$B$133,$B29)</f>
        <v>3045</v>
      </c>
      <c r="M29" s="2">
        <f>SUMIFS('Выборка 1'!M$2:M$133,'Выборка 1'!$A$2:$A$133,$A29,'Выборка 1'!$B$2:$B$133,$B29)</f>
        <v>1898</v>
      </c>
      <c r="N29" s="2">
        <f>SUMIFS('Выборка 1'!N$2:N$133,'Выборка 1'!$A$2:$A$133,$A29,'Выборка 1'!$B$2:$B$133,$B29)</f>
        <v>1953</v>
      </c>
      <c r="O29" s="2">
        <f>SUMIFS('Выборка 1'!O$2:O$133,'Выборка 1'!$A$2:$A$133,$A29,'Выборка 1'!$B$2:$B$133,$B29)</f>
        <v>4248</v>
      </c>
      <c r="P29" s="2">
        <f>SUMIFS('Выборка 1'!P$2:P$133,'Выборка 1'!$A$2:$A$133,$A29,'Выборка 1'!$B$2:$B$133,$B29)</f>
        <v>4427</v>
      </c>
      <c r="Q29" s="2">
        <f>SUMIFS('Выборка 1'!Q$2:Q$133,'Выборка 1'!$A$2:$A$133,$A29,'Выборка 1'!$B$2:$B$133,$B29)</f>
        <v>4213</v>
      </c>
      <c r="R29" s="2">
        <f>SUMIFS('Выборка 1'!R$2:R$133,'Выборка 1'!$A$2:$A$133,$A29,'Выборка 1'!$B$2:$B$133,$B29)</f>
        <v>4101</v>
      </c>
      <c r="S29" s="2">
        <f>SUMIFS('Выборка 1'!S$2:S$133,'Выборка 1'!$A$2:$A$133,$A29,'Выборка 1'!$B$2:$B$133,$B29)</f>
        <v>5719</v>
      </c>
      <c r="T29" s="2">
        <f>SUMIFS('Выборка 1'!T$2:T$133,'Выборка 1'!$A$2:$A$133,$A29,'Выборка 1'!$B$2:$B$133,$B29)</f>
        <v>5548</v>
      </c>
      <c r="U29" s="2">
        <f>SUMIFS('Выборка 1'!U$2:U$133,'Выборка 1'!$A$2:$A$133,$A29,'Выборка 1'!$B$2:$B$133,$B29)</f>
        <v>7876</v>
      </c>
      <c r="V29" s="2">
        <f>SUMIFS('Выборка 1'!V$2:V$133,'Выборка 1'!$A$2:$A$133,$A29,'Выборка 1'!$B$2:$B$133,$B29)</f>
        <v>7634</v>
      </c>
      <c r="W29" s="2">
        <f>SUMIFS('Выборка 1'!W$2:W$133,'Выборка 1'!$A$2:$A$133,$A29,'Выборка 1'!$B$2:$B$133,$B29)</f>
        <v>6928</v>
      </c>
      <c r="X29" s="2">
        <f>SUMIFS('Выборка 1'!X$2:X$133,'Выборка 1'!$A$2:$A$133,$A29,'Выборка 1'!$B$2:$B$133,$B29)</f>
        <v>7032</v>
      </c>
      <c r="Y29" s="2">
        <f>SUMIFS('Выборка 1'!Y$2:Y$133,'Выборка 1'!$A$2:$A$133,$A29,'Выборка 1'!$B$2:$B$133,$B29)</f>
        <v>6357</v>
      </c>
      <c r="Z29" s="2">
        <f>SUMIFS('Выборка 1'!Z$2:Z$133,'Выборка 1'!$A$2:$A$133,$A29,'Выборка 1'!$B$2:$B$133,$B29)</f>
        <v>6840</v>
      </c>
      <c r="AA29" s="2">
        <f>SUMIFS('Выборка 1'!AA$2:AA$133,'Выборка 1'!$A$2:$A$133,$A29,'Выборка 1'!$B$2:$B$133,$B29)</f>
        <v>5703</v>
      </c>
      <c r="AB29" s="2">
        <f>SUMIFS('Выборка 1'!AB$2:AB$133,'Выборка 1'!$A$2:$A$133,$A29,'Выборка 1'!$B$2:$B$133,$B29)</f>
        <v>6432</v>
      </c>
      <c r="AC29" s="2">
        <f>SUMIFS('Выборка 1'!AC$2:AC$133,'Выборка 1'!$A$2:$A$133,$A29,'Выборка 1'!$B$2:$B$133,$B29)</f>
        <v>5540</v>
      </c>
      <c r="AD29" s="2">
        <f>SUMIFS('Выборка 1'!AD$2:AD$133,'Выборка 1'!$A$2:$A$133,$A29,'Выборка 1'!$B$2:$B$133,$B29)</f>
        <v>6458</v>
      </c>
      <c r="AE29" s="2">
        <f>SUMIFS('Выборка 1'!AE$2:AE$133,'Выборка 1'!$A$2:$A$133,$A29,'Выборка 1'!$B$2:$B$133,$B29)</f>
        <v>7145</v>
      </c>
      <c r="AF29" s="2">
        <f>SUMIFS('Выборка 1'!AF$2:AF$133,'Выборка 1'!$A$2:$A$133,$A29,'Выборка 1'!$B$2:$B$133,$B29)</f>
        <v>8028</v>
      </c>
      <c r="AG29" s="2">
        <f>SUMIFS('Выборка 1'!AG$2:AG$133,'Выборка 1'!$A$2:$A$133,$A29,'Выборка 1'!$B$2:$B$133,$B29)</f>
        <v>3882</v>
      </c>
      <c r="AH29" s="2">
        <f>SUMIFS('Выборка 1'!AH$2:AH$133,'Выборка 1'!$A$2:$A$133,$A29,'Выборка 1'!$B$2:$B$133,$B29)</f>
        <v>7360</v>
      </c>
      <c r="AI29" s="2">
        <f>SUMIFS('Выборка 1'!AI$2:AI$133,'Выборка 1'!$A$2:$A$133,$A29,'Выборка 1'!$B$2:$B$133,$B29)</f>
        <v>3095</v>
      </c>
      <c r="AJ29" s="2">
        <f>SUMIFS('Выборка 1'!AJ$2:AJ$133,'Выборка 1'!$A$2:$A$133,$A29,'Выборка 1'!$B$2:$B$133,$B29)</f>
        <v>5696</v>
      </c>
      <c r="AK29" s="2">
        <f>SUMIFS('Выборка 1'!AK$2:AK$133,'Выборка 1'!$A$2:$A$133,$A29,'Выборка 1'!$B$2:$B$133,$B29)</f>
        <v>1295</v>
      </c>
      <c r="AL29" s="2">
        <f>SUMIFS('Выборка 1'!AL$2:AL$133,'Выборка 1'!$A$2:$A$133,$A29,'Выборка 1'!$B$2:$B$133,$B29)</f>
        <v>3069</v>
      </c>
      <c r="AM29" s="2">
        <f>SUMIFS('Выборка 1'!AM$2:AM$133,'Выборка 1'!$A$2:$A$133,$A29,'Выборка 1'!$B$2:$B$133,$B29)</f>
        <v>741</v>
      </c>
      <c r="AN29" s="2">
        <f>SUMIFS('Выборка 1'!AN$2:AN$133,'Выборка 1'!$A$2:$A$133,$A29,'Выборка 1'!$B$2:$B$133,$B29)</f>
        <v>2446</v>
      </c>
      <c r="AO29" s="2">
        <f>SUMIFS('Выборка 1'!AO$2:AO$133,'Выборка 1'!$A$2:$A$133,$A29,'Выборка 1'!$B$2:$B$133,$B29)</f>
        <v>501</v>
      </c>
      <c r="AP29" s="2">
        <f>SUMIFS('Выборка 1'!AP$2:AP$133,'Выборка 1'!$A$2:$A$133,$A29,'Выборка 1'!$B$2:$B$133,$B29)</f>
        <v>2112</v>
      </c>
      <c r="AR29" s="2">
        <f t="shared" si="0"/>
        <v>179721</v>
      </c>
    </row>
    <row r="30" spans="1:44">
      <c r="A30" s="1">
        <v>63031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1'!C$2:C$133,'Выборка 1'!$A$2:$A$133,$A33,'Выборка 1'!$B$2:$B$133,$B33)</f>
        <v>1868</v>
      </c>
      <c r="D33" s="2">
        <f>SUMIFS('Выборка 1'!D$2:D$133,'Выборка 1'!$A$2:$A$133,$A33,'Выборка 1'!$B$2:$B$133,$B33)</f>
        <v>1792</v>
      </c>
      <c r="E33" s="2">
        <f>SUMIFS('Выборка 1'!E$2:E$133,'Выборка 1'!$A$2:$A$133,$A33,'Выборка 1'!$B$2:$B$133,$B33)</f>
        <v>3115</v>
      </c>
      <c r="F33" s="2">
        <f>SUMIFS('Выборка 1'!F$2:F$133,'Выборка 1'!$A$2:$A$133,$A33,'Выборка 1'!$B$2:$B$133,$B33)</f>
        <v>2959</v>
      </c>
      <c r="G33" s="2">
        <f>SUMIFS('Выборка 1'!G$2:G$133,'Выборка 1'!$A$2:$A$133,$A33,'Выборка 1'!$B$2:$B$133,$B33)</f>
        <v>5195</v>
      </c>
      <c r="H33" s="2">
        <f>SUMIFS('Выборка 1'!H$2:H$133,'Выборка 1'!$A$2:$A$133,$A33,'Выборка 1'!$B$2:$B$133,$B33)</f>
        <v>4873</v>
      </c>
      <c r="I33" s="2">
        <f>SUMIFS('Выборка 1'!I$2:I$133,'Выборка 1'!$A$2:$A$133,$A33,'Выборка 1'!$B$2:$B$133,$B33)</f>
        <v>4056</v>
      </c>
      <c r="J33" s="2">
        <f>SUMIFS('Выборка 1'!J$2:J$133,'Выборка 1'!$A$2:$A$133,$A33,'Выборка 1'!$B$2:$B$133,$B33)</f>
        <v>3749</v>
      </c>
      <c r="K33" s="2">
        <f>SUMIFS('Выборка 1'!K$2:K$133,'Выборка 1'!$A$2:$A$133,$A33,'Выборка 1'!$B$2:$B$133,$B33)</f>
        <v>2106</v>
      </c>
      <c r="L33" s="2">
        <f>SUMIFS('Выборка 1'!L$2:L$133,'Выборка 1'!$A$2:$A$133,$A33,'Выборка 1'!$B$2:$B$133,$B33)</f>
        <v>2128</v>
      </c>
      <c r="M33" s="2">
        <f>SUMIFS('Выборка 1'!M$2:M$133,'Выборка 1'!$A$2:$A$133,$A33,'Выборка 1'!$B$2:$B$133,$B33)</f>
        <v>1497</v>
      </c>
      <c r="N33" s="2">
        <f>SUMIFS('Выборка 1'!N$2:N$133,'Выборка 1'!$A$2:$A$133,$A33,'Выборка 1'!$B$2:$B$133,$B33)</f>
        <v>1551</v>
      </c>
      <c r="O33" s="2">
        <f>SUMIFS('Выборка 1'!O$2:O$133,'Выборка 1'!$A$2:$A$133,$A33,'Выборка 1'!$B$2:$B$133,$B33)</f>
        <v>3239</v>
      </c>
      <c r="P33" s="2">
        <f>SUMIFS('Выборка 1'!P$2:P$133,'Выборка 1'!$A$2:$A$133,$A33,'Выборка 1'!$B$2:$B$133,$B33)</f>
        <v>3376</v>
      </c>
      <c r="Q33" s="2">
        <f>SUMIFS('Выборка 1'!Q$2:Q$133,'Выборка 1'!$A$2:$A$133,$A33,'Выборка 1'!$B$2:$B$133,$B33)</f>
        <v>2794</v>
      </c>
      <c r="R33" s="2">
        <f>SUMIFS('Выборка 1'!R$2:R$133,'Выборка 1'!$A$2:$A$133,$A33,'Выборка 1'!$B$2:$B$133,$B33)</f>
        <v>3165</v>
      </c>
      <c r="S33" s="2">
        <f>SUMIFS('Выборка 1'!S$2:S$133,'Выборка 1'!$A$2:$A$133,$A33,'Выборка 1'!$B$2:$B$133,$B33)</f>
        <v>3829</v>
      </c>
      <c r="T33" s="2">
        <f>SUMIFS('Выборка 1'!T$2:T$133,'Выборка 1'!$A$2:$A$133,$A33,'Выборка 1'!$B$2:$B$133,$B33)</f>
        <v>3940</v>
      </c>
      <c r="U33" s="2">
        <f>SUMIFS('Выборка 1'!U$2:U$133,'Выборка 1'!$A$2:$A$133,$A33,'Выборка 1'!$B$2:$B$133,$B33)</f>
        <v>5019</v>
      </c>
      <c r="V33" s="2">
        <f>SUMIFS('Выборка 1'!V$2:V$133,'Выборка 1'!$A$2:$A$133,$A33,'Выборка 1'!$B$2:$B$133,$B33)</f>
        <v>5390</v>
      </c>
      <c r="W33" s="2">
        <f>SUMIFS('Выборка 1'!W$2:W$133,'Выборка 1'!$A$2:$A$133,$A33,'Выборка 1'!$B$2:$B$133,$B33)</f>
        <v>4164</v>
      </c>
      <c r="X33" s="2">
        <f>SUMIFS('Выборка 1'!X$2:X$133,'Выборка 1'!$A$2:$A$133,$A33,'Выборка 1'!$B$2:$B$133,$B33)</f>
        <v>4521</v>
      </c>
      <c r="Y33" s="2">
        <f>SUMIFS('Выборка 1'!Y$2:Y$133,'Выборка 1'!$A$2:$A$133,$A33,'Выборка 1'!$B$2:$B$133,$B33)</f>
        <v>3666</v>
      </c>
      <c r="Z33" s="2">
        <f>SUMIFS('Выборка 1'!Z$2:Z$133,'Выборка 1'!$A$2:$A$133,$A33,'Выборка 1'!$B$2:$B$133,$B33)</f>
        <v>4204</v>
      </c>
      <c r="AA33" s="2">
        <f>SUMIFS('Выборка 1'!AA$2:AA$133,'Выборка 1'!$A$2:$A$133,$A33,'Выборка 1'!$B$2:$B$133,$B33)</f>
        <v>3269</v>
      </c>
      <c r="AB33" s="2">
        <f>SUMIFS('Выборка 1'!AB$2:AB$133,'Выборка 1'!$A$2:$A$133,$A33,'Выборка 1'!$B$2:$B$133,$B33)</f>
        <v>3795</v>
      </c>
      <c r="AC33" s="2">
        <f>SUMIFS('Выборка 1'!AC$2:AC$133,'Выборка 1'!$A$2:$A$133,$A33,'Выборка 1'!$B$2:$B$133,$B33)</f>
        <v>2675</v>
      </c>
      <c r="AD33" s="2">
        <f>SUMIFS('Выборка 1'!AD$2:AD$133,'Выборка 1'!$A$2:$A$133,$A33,'Выборка 1'!$B$2:$B$133,$B33)</f>
        <v>3215</v>
      </c>
      <c r="AE33" s="2">
        <f>SUMIFS('Выборка 1'!AE$2:AE$133,'Выборка 1'!$A$2:$A$133,$A33,'Выборка 1'!$B$2:$B$133,$B33)</f>
        <v>3287</v>
      </c>
      <c r="AF33" s="2">
        <f>SUMIFS('Выборка 1'!AF$2:AF$133,'Выборка 1'!$A$2:$A$133,$A33,'Выборка 1'!$B$2:$B$133,$B33)</f>
        <v>3874</v>
      </c>
      <c r="AG33" s="2">
        <f>SUMIFS('Выборка 1'!AG$2:AG$133,'Выборка 1'!$A$2:$A$133,$A33,'Выборка 1'!$B$2:$B$133,$B33)</f>
        <v>1757</v>
      </c>
      <c r="AH33" s="2">
        <f>SUMIFS('Выборка 1'!AH$2:AH$133,'Выборка 1'!$A$2:$A$133,$A33,'Выборка 1'!$B$2:$B$133,$B33)</f>
        <v>3710</v>
      </c>
      <c r="AI33" s="2">
        <f>SUMIFS('Выборка 1'!AI$2:AI$133,'Выборка 1'!$A$2:$A$133,$A33,'Выборка 1'!$B$2:$B$133,$B33)</f>
        <v>1599</v>
      </c>
      <c r="AJ33" s="2">
        <f>SUMIFS('Выборка 1'!AJ$2:AJ$133,'Выборка 1'!$A$2:$A$133,$A33,'Выборка 1'!$B$2:$B$133,$B33)</f>
        <v>3501</v>
      </c>
      <c r="AK33" s="2">
        <f>SUMIFS('Выборка 1'!AK$2:AK$133,'Выборка 1'!$A$2:$A$133,$A33,'Выборка 1'!$B$2:$B$133,$B33)</f>
        <v>812</v>
      </c>
      <c r="AL33" s="2">
        <f>SUMIFS('Выборка 1'!AL$2:AL$133,'Выборка 1'!$A$2:$A$133,$A33,'Выборка 1'!$B$2:$B$133,$B33)</f>
        <v>2021</v>
      </c>
      <c r="AM33" s="2">
        <f>SUMIFS('Выборка 1'!AM$2:AM$133,'Выборка 1'!$A$2:$A$133,$A33,'Выборка 1'!$B$2:$B$133,$B33)</f>
        <v>456</v>
      </c>
      <c r="AN33" s="2">
        <f>SUMIFS('Выборка 1'!AN$2:AN$133,'Выборка 1'!$A$2:$A$133,$A33,'Выборка 1'!$B$2:$B$133,$B33)</f>
        <v>1491</v>
      </c>
      <c r="AO33" s="2">
        <f>SUMIFS('Выборка 1'!AO$2:AO$133,'Выборка 1'!$A$2:$A$133,$A33,'Выборка 1'!$B$2:$B$133,$B33)</f>
        <v>291</v>
      </c>
      <c r="AP33" s="2">
        <f>SUMIFS('Выборка 1'!AP$2:AP$133,'Выборка 1'!$A$2:$A$133,$A33,'Выборка 1'!$B$2:$B$133,$B33)</f>
        <v>1135</v>
      </c>
      <c r="AR33" s="2">
        <f t="shared" si="0"/>
        <v>119084</v>
      </c>
    </row>
    <row r="34" spans="1:44">
      <c r="A34" s="1">
        <v>63031</v>
      </c>
      <c r="B34" s="1">
        <v>5008</v>
      </c>
      <c r="C34" s="2">
        <f>SUMIFS('Выборка 1'!C$2:C$133,'Выборка 1'!$A$2:$A$133,$A34,'Выборка 1'!$B$2:$B$133,$B34)</f>
        <v>8335</v>
      </c>
      <c r="D34" s="2">
        <f>SUMIFS('Выборка 1'!D$2:D$133,'Выборка 1'!$A$2:$A$133,$A34,'Выборка 1'!$B$2:$B$133,$B34)</f>
        <v>7912</v>
      </c>
      <c r="E34" s="2">
        <f>SUMIFS('Выборка 1'!E$2:E$133,'Выборка 1'!$A$2:$A$133,$A34,'Выборка 1'!$B$2:$B$133,$B34)</f>
        <v>14882</v>
      </c>
      <c r="F34" s="2">
        <f>SUMIFS('Выборка 1'!F$2:F$133,'Выборка 1'!$A$2:$A$133,$A34,'Выборка 1'!$B$2:$B$133,$B34)</f>
        <v>14210</v>
      </c>
      <c r="G34" s="2">
        <f>SUMIFS('Выборка 1'!G$2:G$133,'Выборка 1'!$A$2:$A$133,$A34,'Выборка 1'!$B$2:$B$133,$B34)</f>
        <v>25817</v>
      </c>
      <c r="H34" s="2">
        <f>SUMIFS('Выборка 1'!H$2:H$133,'Выборка 1'!$A$2:$A$133,$A34,'Выборка 1'!$B$2:$B$133,$B34)</f>
        <v>24683</v>
      </c>
      <c r="I34" s="2">
        <f>SUMIFS('Выборка 1'!I$2:I$133,'Выборка 1'!$A$2:$A$133,$A34,'Выборка 1'!$B$2:$B$133,$B34)</f>
        <v>23293</v>
      </c>
      <c r="J34" s="2">
        <f>SUMIFS('Выборка 1'!J$2:J$133,'Выборка 1'!$A$2:$A$133,$A34,'Выборка 1'!$B$2:$B$133,$B34)</f>
        <v>22147</v>
      </c>
      <c r="K34" s="2">
        <f>SUMIFS('Выборка 1'!K$2:K$133,'Выборка 1'!$A$2:$A$133,$A34,'Выборка 1'!$B$2:$B$133,$B34)</f>
        <v>12628</v>
      </c>
      <c r="L34" s="2">
        <f>SUMIFS('Выборка 1'!L$2:L$133,'Выборка 1'!$A$2:$A$133,$A34,'Выборка 1'!$B$2:$B$133,$B34)</f>
        <v>11843</v>
      </c>
      <c r="M34" s="2">
        <f>SUMIFS('Выборка 1'!M$2:M$133,'Выборка 1'!$A$2:$A$133,$A34,'Выборка 1'!$B$2:$B$133,$B34)</f>
        <v>8795</v>
      </c>
      <c r="N34" s="2">
        <f>SUMIFS('Выборка 1'!N$2:N$133,'Выборка 1'!$A$2:$A$133,$A34,'Выборка 1'!$B$2:$B$133,$B34)</f>
        <v>9180</v>
      </c>
      <c r="O34" s="2">
        <f>SUMIFS('Выборка 1'!O$2:O$133,'Выборка 1'!$A$2:$A$133,$A34,'Выборка 1'!$B$2:$B$133,$B34)</f>
        <v>19076</v>
      </c>
      <c r="P34" s="2">
        <f>SUMIFS('Выборка 1'!P$2:P$133,'Выборка 1'!$A$2:$A$133,$A34,'Выборка 1'!$B$2:$B$133,$B34)</f>
        <v>20743</v>
      </c>
      <c r="Q34" s="2">
        <f>SUMIFS('Выборка 1'!Q$2:Q$133,'Выборка 1'!$A$2:$A$133,$A34,'Выборка 1'!$B$2:$B$133,$B34)</f>
        <v>15896</v>
      </c>
      <c r="R34" s="2">
        <f>SUMIFS('Выборка 1'!R$2:R$133,'Выборка 1'!$A$2:$A$133,$A34,'Выборка 1'!$B$2:$B$133,$B34)</f>
        <v>17988</v>
      </c>
      <c r="S34" s="2">
        <f>SUMIFS('Выборка 1'!S$2:S$133,'Выборка 1'!$A$2:$A$133,$A34,'Выборка 1'!$B$2:$B$133,$B34)</f>
        <v>21976</v>
      </c>
      <c r="T34" s="2">
        <f>SUMIFS('Выборка 1'!T$2:T$133,'Выборка 1'!$A$2:$A$133,$A34,'Выборка 1'!$B$2:$B$133,$B34)</f>
        <v>24442</v>
      </c>
      <c r="U34" s="2">
        <f>SUMIFS('Выборка 1'!U$2:U$133,'Выборка 1'!$A$2:$A$133,$A34,'Выборка 1'!$B$2:$B$133,$B34)</f>
        <v>31013</v>
      </c>
      <c r="V34" s="2">
        <f>SUMIFS('Выборка 1'!V$2:V$133,'Выборка 1'!$A$2:$A$133,$A34,'Выборка 1'!$B$2:$B$133,$B34)</f>
        <v>34869</v>
      </c>
      <c r="W34" s="2">
        <f>SUMIFS('Выборка 1'!W$2:W$133,'Выборка 1'!$A$2:$A$133,$A34,'Выборка 1'!$B$2:$B$133,$B34)</f>
        <v>26691</v>
      </c>
      <c r="X34" s="2">
        <f>SUMIFS('Выборка 1'!X$2:X$133,'Выборка 1'!$A$2:$A$133,$A34,'Выборка 1'!$B$2:$B$133,$B34)</f>
        <v>31476</v>
      </c>
      <c r="Y34" s="2">
        <f>SUMIFS('Выборка 1'!Y$2:Y$133,'Выборка 1'!$A$2:$A$133,$A34,'Выборка 1'!$B$2:$B$133,$B34)</f>
        <v>23801</v>
      </c>
      <c r="Z34" s="2">
        <f>SUMIFS('Выборка 1'!Z$2:Z$133,'Выборка 1'!$A$2:$A$133,$A34,'Выборка 1'!$B$2:$B$133,$B34)</f>
        <v>29423</v>
      </c>
      <c r="AA34" s="2">
        <f>SUMIFS('Выборка 1'!AA$2:AA$133,'Выборка 1'!$A$2:$A$133,$A34,'Выборка 1'!$B$2:$B$133,$B34)</f>
        <v>21296</v>
      </c>
      <c r="AB34" s="2">
        <f>SUMIFS('Выборка 1'!AB$2:AB$133,'Выборка 1'!$A$2:$A$133,$A34,'Выборка 1'!$B$2:$B$133,$B34)</f>
        <v>25815</v>
      </c>
      <c r="AC34" s="2">
        <f>SUMIFS('Выборка 1'!AC$2:AC$133,'Выборка 1'!$A$2:$A$133,$A34,'Выборка 1'!$B$2:$B$133,$B34)</f>
        <v>18516</v>
      </c>
      <c r="AD34" s="2">
        <f>SUMIFS('Выборка 1'!AD$2:AD$133,'Выборка 1'!$A$2:$A$133,$A34,'Выборка 1'!$B$2:$B$133,$B34)</f>
        <v>24222</v>
      </c>
      <c r="AE34" s="2">
        <f>SUMIFS('Выборка 1'!AE$2:AE$133,'Выборка 1'!$A$2:$A$133,$A34,'Выборка 1'!$B$2:$B$133,$B34)</f>
        <v>24430</v>
      </c>
      <c r="AF34" s="2">
        <f>SUMIFS('Выборка 1'!AF$2:AF$133,'Выборка 1'!$A$2:$A$133,$A34,'Выборка 1'!$B$2:$B$133,$B34)</f>
        <v>29961</v>
      </c>
      <c r="AG34" s="2">
        <f>SUMIFS('Выборка 1'!AG$2:AG$133,'Выборка 1'!$A$2:$A$133,$A34,'Выборка 1'!$B$2:$B$133,$B34)</f>
        <v>13820</v>
      </c>
      <c r="AH34" s="2">
        <f>SUMIFS('Выборка 1'!AH$2:AH$133,'Выборка 1'!$A$2:$A$133,$A34,'Выборка 1'!$B$2:$B$133,$B34)</f>
        <v>29283</v>
      </c>
      <c r="AI34" s="2">
        <f>SUMIFS('Выборка 1'!AI$2:AI$133,'Выборка 1'!$A$2:$A$133,$A34,'Выборка 1'!$B$2:$B$133,$B34)</f>
        <v>12722</v>
      </c>
      <c r="AJ34" s="2">
        <f>SUMIFS('Выборка 1'!AJ$2:AJ$133,'Выборка 1'!$A$2:$A$133,$A34,'Выборка 1'!$B$2:$B$133,$B34)</f>
        <v>25076</v>
      </c>
      <c r="AK34" s="2">
        <f>SUMIFS('Выборка 1'!AK$2:AK$133,'Выборка 1'!$A$2:$A$133,$A34,'Выборка 1'!$B$2:$B$133,$B34)</f>
        <v>5903</v>
      </c>
      <c r="AL34" s="2">
        <f>SUMIFS('Выборка 1'!AL$2:AL$133,'Выборка 1'!$A$2:$A$133,$A34,'Выборка 1'!$B$2:$B$133,$B34)</f>
        <v>13919</v>
      </c>
      <c r="AM34" s="2">
        <f>SUMIFS('Выборка 1'!AM$2:AM$133,'Выборка 1'!$A$2:$A$133,$A34,'Выборка 1'!$B$2:$B$133,$B34)</f>
        <v>3031</v>
      </c>
      <c r="AN34" s="2">
        <f>SUMIFS('Выборка 1'!AN$2:AN$133,'Выборка 1'!$A$2:$A$133,$A34,'Выборка 1'!$B$2:$B$133,$B34)</f>
        <v>9430</v>
      </c>
      <c r="AO34" s="2">
        <f>SUMIFS('Выборка 1'!AO$2:AO$133,'Выборка 1'!$A$2:$A$133,$A34,'Выборка 1'!$B$2:$B$133,$B34)</f>
        <v>1997</v>
      </c>
      <c r="AP34" s="2">
        <f>SUMIFS('Выборка 1'!AP$2:AP$133,'Выборка 1'!$A$2:$A$133,$A34,'Выборка 1'!$B$2:$B$133,$B34)</f>
        <v>8099</v>
      </c>
      <c r="AR34" s="2">
        <f t="shared" si="0"/>
        <v>748639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582</v>
      </c>
      <c r="D61" s="2">
        <f>SUMIFS('Выборка 1'!D$2:D$133,'Выборка 1'!$A$2:$A$133,$A61,'Выборка 1'!$B$2:$B$133,$B61)</f>
        <v>547</v>
      </c>
      <c r="E61" s="2">
        <f>SUMIFS('Выборка 1'!E$2:E$133,'Выборка 1'!$A$2:$A$133,$A61,'Выборка 1'!$B$2:$B$133,$B61)</f>
        <v>1265</v>
      </c>
      <c r="F61" s="2">
        <f>SUMIFS('Выборка 1'!F$2:F$133,'Выборка 1'!$A$2:$A$133,$A61,'Выборка 1'!$B$2:$B$133,$B61)</f>
        <v>1107</v>
      </c>
      <c r="G61" s="2">
        <f>SUMIFS('Выборка 1'!G$2:G$133,'Выборка 1'!$A$2:$A$133,$A61,'Выборка 1'!$B$2:$B$133,$B61)</f>
        <v>3742</v>
      </c>
      <c r="H61" s="2">
        <f>SUMIFS('Выборка 1'!H$2:H$133,'Выборка 1'!$A$2:$A$133,$A61,'Выборка 1'!$B$2:$B$133,$B61)</f>
        <v>3427</v>
      </c>
      <c r="I61" s="2">
        <f>SUMIFS('Выборка 1'!I$2:I$133,'Выборка 1'!$A$2:$A$133,$A61,'Выборка 1'!$B$2:$B$133,$B61)</f>
        <v>4042</v>
      </c>
      <c r="J61" s="2">
        <f>SUMIFS('Выборка 1'!J$2:J$133,'Выборка 1'!$A$2:$A$133,$A61,'Выборка 1'!$B$2:$B$133,$B61)</f>
        <v>3911</v>
      </c>
      <c r="K61" s="2">
        <f>SUMIFS('Выборка 1'!K$2:K$133,'Выборка 1'!$A$2:$A$133,$A61,'Выборка 1'!$B$2:$B$133,$B61)</f>
        <v>2276</v>
      </c>
      <c r="L61" s="2">
        <f>SUMIFS('Выборка 1'!L$2:L$133,'Выборка 1'!$A$2:$A$133,$A61,'Выборка 1'!$B$2:$B$133,$B61)</f>
        <v>2029</v>
      </c>
      <c r="M61" s="2">
        <f>SUMIFS('Выборка 1'!M$2:M$133,'Выборка 1'!$A$2:$A$133,$A61,'Выборка 1'!$B$2:$B$133,$B61)</f>
        <v>1316</v>
      </c>
      <c r="N61" s="2">
        <f>SUMIFS('Выборка 1'!N$2:N$133,'Выборка 1'!$A$2:$A$133,$A61,'Выборка 1'!$B$2:$B$133,$B61)</f>
        <v>1216</v>
      </c>
      <c r="O61" s="2">
        <f>SUMIFS('Выборка 1'!O$2:O$133,'Выборка 1'!$A$2:$A$133,$A61,'Выборка 1'!$B$2:$B$133,$B61)</f>
        <v>2894</v>
      </c>
      <c r="P61" s="2">
        <f>SUMIFS('Выборка 1'!P$2:P$133,'Выборка 1'!$A$2:$A$133,$A61,'Выборка 1'!$B$2:$B$133,$B61)</f>
        <v>2710</v>
      </c>
      <c r="Q61" s="2">
        <f>SUMIFS('Выборка 1'!Q$2:Q$133,'Выборка 1'!$A$2:$A$133,$A61,'Выборка 1'!$B$2:$B$133,$B61)</f>
        <v>3589</v>
      </c>
      <c r="R61" s="2">
        <f>SUMIFS('Выборка 1'!R$2:R$133,'Выборка 1'!$A$2:$A$133,$A61,'Выборка 1'!$B$2:$B$133,$B61)</f>
        <v>3065</v>
      </c>
      <c r="S61" s="2">
        <f>SUMIFS('Выборка 1'!S$2:S$133,'Выборка 1'!$A$2:$A$133,$A61,'Выборка 1'!$B$2:$B$133,$B61)</f>
        <v>5281</v>
      </c>
      <c r="T61" s="2">
        <f>SUMIFS('Выборка 1'!T$2:T$133,'Выборка 1'!$A$2:$A$133,$A61,'Выборка 1'!$B$2:$B$133,$B61)</f>
        <v>4516</v>
      </c>
      <c r="U61" s="2">
        <f>SUMIFS('Выборка 1'!U$2:U$133,'Выборка 1'!$A$2:$A$133,$A61,'Выборка 1'!$B$2:$B$133,$B61)</f>
        <v>6380</v>
      </c>
      <c r="V61" s="2">
        <f>SUMIFS('Выборка 1'!V$2:V$133,'Выборка 1'!$A$2:$A$133,$A61,'Выборка 1'!$B$2:$B$133,$B61)</f>
        <v>5518</v>
      </c>
      <c r="W61" s="2">
        <f>SUMIFS('Выборка 1'!W$2:W$133,'Выборка 1'!$A$2:$A$133,$A61,'Выборка 1'!$B$2:$B$133,$B61)</f>
        <v>5005</v>
      </c>
      <c r="X61" s="2">
        <f>SUMIFS('Выборка 1'!X$2:X$133,'Выборка 1'!$A$2:$A$133,$A61,'Выборка 1'!$B$2:$B$133,$B61)</f>
        <v>4851</v>
      </c>
      <c r="Y61" s="2">
        <f>SUMIFS('Выборка 1'!Y$2:Y$133,'Выборка 1'!$A$2:$A$133,$A61,'Выборка 1'!$B$2:$B$133,$B61)</f>
        <v>4497</v>
      </c>
      <c r="Z61" s="2">
        <f>SUMIFS('Выборка 1'!Z$2:Z$133,'Выборка 1'!$A$2:$A$133,$A61,'Выборка 1'!$B$2:$B$133,$B61)</f>
        <v>4834</v>
      </c>
      <c r="AA61" s="2">
        <f>SUMIFS('Выборка 1'!AA$2:AA$133,'Выборка 1'!$A$2:$A$133,$A61,'Выборка 1'!$B$2:$B$133,$B61)</f>
        <v>4405</v>
      </c>
      <c r="AB61" s="2">
        <f>SUMIFS('Выборка 1'!AB$2:AB$133,'Выборка 1'!$A$2:$A$133,$A61,'Выборка 1'!$B$2:$B$133,$B61)</f>
        <v>4510</v>
      </c>
      <c r="AC61" s="2">
        <f>SUMIFS('Выборка 1'!AC$2:AC$133,'Выборка 1'!$A$2:$A$133,$A61,'Выборка 1'!$B$2:$B$133,$B61)</f>
        <v>4018</v>
      </c>
      <c r="AD61" s="2">
        <f>SUMIFS('Выборка 1'!AD$2:AD$133,'Выборка 1'!$A$2:$A$133,$A61,'Выборка 1'!$B$2:$B$133,$B61)</f>
        <v>4543</v>
      </c>
      <c r="AE61" s="2">
        <f>SUMIFS('Выборка 1'!AE$2:AE$133,'Выборка 1'!$A$2:$A$133,$A61,'Выборка 1'!$B$2:$B$133,$B61)</f>
        <v>5167</v>
      </c>
      <c r="AF61" s="2">
        <f>SUMIFS('Выборка 1'!AF$2:AF$133,'Выборка 1'!$A$2:$A$133,$A61,'Выборка 1'!$B$2:$B$133,$B61)</f>
        <v>5660</v>
      </c>
      <c r="AG61" s="2">
        <f>SUMIFS('Выборка 1'!AG$2:AG$133,'Выборка 1'!$A$2:$A$133,$A61,'Выборка 1'!$B$2:$B$133,$B61)</f>
        <v>2877</v>
      </c>
      <c r="AH61" s="2">
        <f>SUMIFS('Выборка 1'!AH$2:AH$133,'Выборка 1'!$A$2:$A$133,$A61,'Выборка 1'!$B$2:$B$133,$B61)</f>
        <v>5813</v>
      </c>
      <c r="AI61" s="2">
        <f>SUMIFS('Выборка 1'!AI$2:AI$133,'Выборка 1'!$A$2:$A$133,$A61,'Выборка 1'!$B$2:$B$133,$B61)</f>
        <v>2621</v>
      </c>
      <c r="AJ61" s="2">
        <f>SUMIFS('Выборка 1'!AJ$2:AJ$133,'Выборка 1'!$A$2:$A$133,$A61,'Выборка 1'!$B$2:$B$133,$B61)</f>
        <v>5165</v>
      </c>
      <c r="AK61" s="2">
        <f>SUMIFS('Выборка 1'!AK$2:AK$133,'Выборка 1'!$A$2:$A$133,$A61,'Выборка 1'!$B$2:$B$133,$B61)</f>
        <v>1291</v>
      </c>
      <c r="AL61" s="2">
        <f>SUMIFS('Выборка 1'!AL$2:AL$133,'Выборка 1'!$A$2:$A$133,$A61,'Выборка 1'!$B$2:$B$133,$B61)</f>
        <v>2919</v>
      </c>
      <c r="AM61" s="2">
        <f>SUMIFS('Выборка 1'!AM$2:AM$133,'Выборка 1'!$A$2:$A$133,$A61,'Выборка 1'!$B$2:$B$133,$B61)</f>
        <v>815</v>
      </c>
      <c r="AN61" s="2">
        <f>SUMIFS('Выборка 1'!AN$2:AN$133,'Выборка 1'!$A$2:$A$133,$A61,'Выборка 1'!$B$2:$B$133,$B61)</f>
        <v>2511</v>
      </c>
      <c r="AO61" s="2">
        <f>SUMIFS('Выборка 1'!AO$2:AO$133,'Выборка 1'!$A$2:$A$133,$A61,'Выборка 1'!$B$2:$B$133,$B61)</f>
        <v>731</v>
      </c>
      <c r="AP61" s="2">
        <f>SUMIFS('Выборка 1'!AP$2:AP$133,'Выборка 1'!$A$2:$A$133,$A61,'Выборка 1'!$B$2:$B$133,$B61)</f>
        <v>2854</v>
      </c>
      <c r="AR61" s="2">
        <f t="shared" si="1"/>
        <v>134500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4019</v>
      </c>
      <c r="D65" s="2">
        <f>SUMIFS('Выборка 1'!D$2:D$133,'Выборка 1'!$A$2:$A$133,$A65,'Выборка 1'!$B$2:$B$133,$B65)</f>
        <v>3621</v>
      </c>
      <c r="E65" s="2">
        <f>SUMIFS('Выборка 1'!E$2:E$133,'Выборка 1'!$A$2:$A$133,$A65,'Выборка 1'!$B$2:$B$133,$B65)</f>
        <v>8481</v>
      </c>
      <c r="F65" s="2">
        <f>SUMIFS('Выборка 1'!F$2:F$133,'Выборка 1'!$A$2:$A$133,$A65,'Выборка 1'!$B$2:$B$133,$B65)</f>
        <v>7867</v>
      </c>
      <c r="G65" s="2">
        <f>SUMIFS('Выборка 1'!G$2:G$133,'Выборка 1'!$A$2:$A$133,$A65,'Выборка 1'!$B$2:$B$133,$B65)</f>
        <v>22087</v>
      </c>
      <c r="H65" s="2">
        <f>SUMIFS('Выборка 1'!H$2:H$133,'Выборка 1'!$A$2:$A$133,$A65,'Выборка 1'!$B$2:$B$133,$B65)</f>
        <v>20592</v>
      </c>
      <c r="I65" s="2">
        <f>SUMIFS('Выборка 1'!I$2:I$133,'Выборка 1'!$A$2:$A$133,$A65,'Выборка 1'!$B$2:$B$133,$B65)</f>
        <v>24525</v>
      </c>
      <c r="J65" s="2">
        <f>SUMIFS('Выборка 1'!J$2:J$133,'Выборка 1'!$A$2:$A$133,$A65,'Выборка 1'!$B$2:$B$133,$B65)</f>
        <v>23137</v>
      </c>
      <c r="K65" s="2">
        <f>SUMIFS('Выборка 1'!K$2:K$133,'Выборка 1'!$A$2:$A$133,$A65,'Выборка 1'!$B$2:$B$133,$B65)</f>
        <v>13331</v>
      </c>
      <c r="L65" s="2">
        <f>SUMIFS('Выборка 1'!L$2:L$133,'Выборка 1'!$A$2:$A$133,$A65,'Выборка 1'!$B$2:$B$133,$B65)</f>
        <v>12691</v>
      </c>
      <c r="M65" s="2">
        <f>SUMIFS('Выборка 1'!M$2:M$133,'Выборка 1'!$A$2:$A$133,$A65,'Выборка 1'!$B$2:$B$133,$B65)</f>
        <v>7647</v>
      </c>
      <c r="N65" s="2">
        <f>SUMIFS('Выборка 1'!N$2:N$133,'Выборка 1'!$A$2:$A$133,$A65,'Выборка 1'!$B$2:$B$133,$B65)</f>
        <v>7137</v>
      </c>
      <c r="O65" s="2">
        <f>SUMIFS('Выборка 1'!O$2:O$133,'Выборка 1'!$A$2:$A$133,$A65,'Выборка 1'!$B$2:$B$133,$B65)</f>
        <v>15853</v>
      </c>
      <c r="P65" s="2">
        <f>SUMIFS('Выборка 1'!P$2:P$133,'Выборка 1'!$A$2:$A$133,$A65,'Выборка 1'!$B$2:$B$133,$B65)</f>
        <v>15272</v>
      </c>
      <c r="Q65" s="2">
        <f>SUMIFS('Выборка 1'!Q$2:Q$133,'Выборка 1'!$A$2:$A$133,$A65,'Выборка 1'!$B$2:$B$133,$B65)</f>
        <v>18575</v>
      </c>
      <c r="R65" s="2">
        <f>SUMIFS('Выборка 1'!R$2:R$133,'Выборка 1'!$A$2:$A$133,$A65,'Выборка 1'!$B$2:$B$133,$B65)</f>
        <v>15678</v>
      </c>
      <c r="S65" s="2">
        <f>SUMIFS('Выборка 1'!S$2:S$133,'Выборка 1'!$A$2:$A$133,$A65,'Выборка 1'!$B$2:$B$133,$B65)</f>
        <v>25361</v>
      </c>
      <c r="T65" s="2">
        <f>SUMIFS('Выборка 1'!T$2:T$133,'Выборка 1'!$A$2:$A$133,$A65,'Выборка 1'!$B$2:$B$133,$B65)</f>
        <v>22916</v>
      </c>
      <c r="U65" s="2">
        <f>SUMIFS('Выборка 1'!U$2:U$133,'Выборка 1'!$A$2:$A$133,$A65,'Выборка 1'!$B$2:$B$133,$B65)</f>
        <v>32869</v>
      </c>
      <c r="V65" s="2">
        <f>SUMIFS('Выборка 1'!V$2:V$133,'Выборка 1'!$A$2:$A$133,$A65,'Выборка 1'!$B$2:$B$133,$B65)</f>
        <v>31973</v>
      </c>
      <c r="W65" s="2">
        <f>SUMIFS('Выборка 1'!W$2:W$133,'Выборка 1'!$A$2:$A$133,$A65,'Выборка 1'!$B$2:$B$133,$B65)</f>
        <v>29410</v>
      </c>
      <c r="X65" s="2">
        <f>SUMIFS('Выборка 1'!X$2:X$133,'Выборка 1'!$A$2:$A$133,$A65,'Выборка 1'!$B$2:$B$133,$B65)</f>
        <v>30919</v>
      </c>
      <c r="Y65" s="2">
        <f>SUMIFS('Выборка 1'!Y$2:Y$133,'Выборка 1'!$A$2:$A$133,$A65,'Выборка 1'!$B$2:$B$133,$B65)</f>
        <v>29051</v>
      </c>
      <c r="Z65" s="2">
        <f>SUMIFS('Выборка 1'!Z$2:Z$133,'Выборка 1'!$A$2:$A$133,$A65,'Выборка 1'!$B$2:$B$133,$B65)</f>
        <v>32416</v>
      </c>
      <c r="AA65" s="2">
        <f>SUMIFS('Выборка 1'!AA$2:AA$133,'Выборка 1'!$A$2:$A$133,$A65,'Выборка 1'!$B$2:$B$133,$B65)</f>
        <v>27831</v>
      </c>
      <c r="AB65" s="2">
        <f>SUMIFS('Выборка 1'!AB$2:AB$133,'Выборка 1'!$A$2:$A$133,$A65,'Выборка 1'!$B$2:$B$133,$B65)</f>
        <v>31134</v>
      </c>
      <c r="AC65" s="2">
        <f>SUMIFS('Выборка 1'!AC$2:AC$133,'Выборка 1'!$A$2:$A$133,$A65,'Выборка 1'!$B$2:$B$133,$B65)</f>
        <v>24183</v>
      </c>
      <c r="AD65" s="2">
        <f>SUMIFS('Выборка 1'!AD$2:AD$133,'Выборка 1'!$A$2:$A$133,$A65,'Выборка 1'!$B$2:$B$133,$B65)</f>
        <v>27002</v>
      </c>
      <c r="AE65" s="2">
        <f>SUMIFS('Выборка 1'!AE$2:AE$133,'Выборка 1'!$A$2:$A$133,$A65,'Выборка 1'!$B$2:$B$133,$B65)</f>
        <v>29529</v>
      </c>
      <c r="AF65" s="2">
        <f>SUMIFS('Выборка 1'!AF$2:AF$133,'Выборка 1'!$A$2:$A$133,$A65,'Выборка 1'!$B$2:$B$133,$B65)</f>
        <v>32423</v>
      </c>
      <c r="AG65" s="2">
        <f>SUMIFS('Выборка 1'!AG$2:AG$133,'Выборка 1'!$A$2:$A$133,$A65,'Выборка 1'!$B$2:$B$133,$B65)</f>
        <v>15773</v>
      </c>
      <c r="AH65" s="2">
        <f>SUMIFS('Выборка 1'!AH$2:AH$133,'Выборка 1'!$A$2:$A$133,$A65,'Выборка 1'!$B$2:$B$133,$B65)</f>
        <v>30792</v>
      </c>
      <c r="AI65" s="2">
        <f>SUMIFS('Выборка 1'!AI$2:AI$133,'Выборка 1'!$A$2:$A$133,$A65,'Выборка 1'!$B$2:$B$133,$B65)</f>
        <v>15439</v>
      </c>
      <c r="AJ65" s="2">
        <f>SUMIFS('Выборка 1'!AJ$2:AJ$133,'Выборка 1'!$A$2:$A$133,$A65,'Выборка 1'!$B$2:$B$133,$B65)</f>
        <v>29795</v>
      </c>
      <c r="AK65" s="2">
        <f>SUMIFS('Выборка 1'!AK$2:AK$133,'Выборка 1'!$A$2:$A$133,$A65,'Выборка 1'!$B$2:$B$133,$B65)</f>
        <v>7594</v>
      </c>
      <c r="AL65" s="2">
        <f>SUMIFS('Выборка 1'!AL$2:AL$133,'Выборка 1'!$A$2:$A$133,$A65,'Выборка 1'!$B$2:$B$133,$B65)</f>
        <v>16559</v>
      </c>
      <c r="AM65" s="2">
        <f>SUMIFS('Выборка 1'!AM$2:AM$133,'Выборка 1'!$A$2:$A$133,$A65,'Выборка 1'!$B$2:$B$133,$B65)</f>
        <v>4336</v>
      </c>
      <c r="AN65" s="2">
        <f>SUMIFS('Выборка 1'!AN$2:AN$133,'Выборка 1'!$A$2:$A$133,$A65,'Выборка 1'!$B$2:$B$133,$B65)</f>
        <v>11946</v>
      </c>
      <c r="AO65" s="2">
        <f>SUMIFS('Выборка 1'!AO$2:AO$133,'Выборка 1'!$A$2:$A$133,$A65,'Выборка 1'!$B$2:$B$133,$B65)</f>
        <v>2968</v>
      </c>
      <c r="AP65" s="2">
        <f>SUMIFS('Выборка 1'!AP$2:AP$133,'Выборка 1'!$A$2:$A$133,$A65,'Выборка 1'!$B$2:$B$133,$B65)</f>
        <v>10216</v>
      </c>
      <c r="AR65" s="2">
        <f t="shared" si="1"/>
        <v>772948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4124</v>
      </c>
      <c r="D66" s="2">
        <f>SUMIFS('Выборка 1'!D$2:D$133,'Выборка 1'!$A$2:$A$133,$A66,'Выборка 1'!$B$2:$B$133,$B66)</f>
        <v>3846</v>
      </c>
      <c r="E66" s="2">
        <f>SUMIFS('Выборка 1'!E$2:E$133,'Выборка 1'!$A$2:$A$133,$A66,'Выборка 1'!$B$2:$B$133,$B66)</f>
        <v>8550</v>
      </c>
      <c r="F66" s="2">
        <f>SUMIFS('Выборка 1'!F$2:F$133,'Выборка 1'!$A$2:$A$133,$A66,'Выборка 1'!$B$2:$B$133,$B66)</f>
        <v>8000</v>
      </c>
      <c r="G66" s="2">
        <f>SUMIFS('Выборка 1'!G$2:G$133,'Выборка 1'!$A$2:$A$133,$A66,'Выборка 1'!$B$2:$B$133,$B66)</f>
        <v>24556</v>
      </c>
      <c r="H66" s="2">
        <f>SUMIFS('Выборка 1'!H$2:H$133,'Выборка 1'!$A$2:$A$133,$A66,'Выборка 1'!$B$2:$B$133,$B66)</f>
        <v>23322</v>
      </c>
      <c r="I66" s="2">
        <f>SUMIFS('Выборка 1'!I$2:I$133,'Выборка 1'!$A$2:$A$133,$A66,'Выборка 1'!$B$2:$B$133,$B66)</f>
        <v>25139</v>
      </c>
      <c r="J66" s="2">
        <f>SUMIFS('Выборка 1'!J$2:J$133,'Выборка 1'!$A$2:$A$133,$A66,'Выборка 1'!$B$2:$B$133,$B66)</f>
        <v>24014</v>
      </c>
      <c r="K66" s="2">
        <f>SUMIFS('Выборка 1'!K$2:K$133,'Выборка 1'!$A$2:$A$133,$A66,'Выборка 1'!$B$2:$B$133,$B66)</f>
        <v>13183</v>
      </c>
      <c r="L66" s="2">
        <f>SUMIFS('Выборка 1'!L$2:L$133,'Выборка 1'!$A$2:$A$133,$A66,'Выборка 1'!$B$2:$B$133,$B66)</f>
        <v>12387</v>
      </c>
      <c r="M66" s="2">
        <f>SUMIFS('Выборка 1'!M$2:M$133,'Выборка 1'!$A$2:$A$133,$A66,'Выборка 1'!$B$2:$B$133,$B66)</f>
        <v>7735</v>
      </c>
      <c r="N66" s="2">
        <f>SUMIFS('Выборка 1'!N$2:N$133,'Выборка 1'!$A$2:$A$133,$A66,'Выборка 1'!$B$2:$B$133,$B66)</f>
        <v>7364</v>
      </c>
      <c r="O66" s="2">
        <f>SUMIFS('Выборка 1'!O$2:O$133,'Выборка 1'!$A$2:$A$133,$A66,'Выборка 1'!$B$2:$B$133,$B66)</f>
        <v>16331</v>
      </c>
      <c r="P66" s="2">
        <f>SUMIFS('Выборка 1'!P$2:P$133,'Выборка 1'!$A$2:$A$133,$A66,'Выборка 1'!$B$2:$B$133,$B66)</f>
        <v>16861</v>
      </c>
      <c r="Q66" s="2">
        <f>SUMIFS('Выборка 1'!Q$2:Q$133,'Выборка 1'!$A$2:$A$133,$A66,'Выборка 1'!$B$2:$B$133,$B66)</f>
        <v>20106</v>
      </c>
      <c r="R66" s="2">
        <f>SUMIFS('Выборка 1'!R$2:R$133,'Выборка 1'!$A$2:$A$133,$A66,'Выборка 1'!$B$2:$B$133,$B66)</f>
        <v>19061</v>
      </c>
      <c r="S66" s="2">
        <f>SUMIFS('Выборка 1'!S$2:S$133,'Выборка 1'!$A$2:$A$133,$A66,'Выборка 1'!$B$2:$B$133,$B66)</f>
        <v>28830</v>
      </c>
      <c r="T66" s="2">
        <f>SUMIFS('Выборка 1'!T$2:T$133,'Выборка 1'!$A$2:$A$133,$A66,'Выборка 1'!$B$2:$B$133,$B66)</f>
        <v>27849</v>
      </c>
      <c r="U66" s="2">
        <f>SUMIFS('Выборка 1'!U$2:U$133,'Выборка 1'!$A$2:$A$133,$A66,'Выборка 1'!$B$2:$B$133,$B66)</f>
        <v>36983</v>
      </c>
      <c r="V66" s="2">
        <f>SUMIFS('Выборка 1'!V$2:V$133,'Выборка 1'!$A$2:$A$133,$A66,'Выборка 1'!$B$2:$B$133,$B66)</f>
        <v>37107</v>
      </c>
      <c r="W66" s="2">
        <f>SUMIFS('Выборка 1'!W$2:W$133,'Выборка 1'!$A$2:$A$133,$A66,'Выборка 1'!$B$2:$B$133,$B66)</f>
        <v>30960</v>
      </c>
      <c r="X66" s="2">
        <f>SUMIFS('Выборка 1'!X$2:X$133,'Выборка 1'!$A$2:$A$133,$A66,'Выборка 1'!$B$2:$B$133,$B66)</f>
        <v>33348</v>
      </c>
      <c r="Y66" s="2">
        <f>SUMIFS('Выборка 1'!Y$2:Y$133,'Выборка 1'!$A$2:$A$133,$A66,'Выборка 1'!$B$2:$B$133,$B66)</f>
        <v>27340</v>
      </c>
      <c r="Z66" s="2">
        <f>SUMIFS('Выборка 1'!Z$2:Z$133,'Выборка 1'!$A$2:$A$133,$A66,'Выборка 1'!$B$2:$B$133,$B66)</f>
        <v>30751</v>
      </c>
      <c r="AA66" s="2">
        <f>SUMIFS('Выборка 1'!AA$2:AA$133,'Выборка 1'!$A$2:$A$133,$A66,'Выборка 1'!$B$2:$B$133,$B66)</f>
        <v>24611</v>
      </c>
      <c r="AB66" s="2">
        <f>SUMIFS('Выборка 1'!AB$2:AB$133,'Выборка 1'!$A$2:$A$133,$A66,'Выборка 1'!$B$2:$B$133,$B66)</f>
        <v>28651</v>
      </c>
      <c r="AC66" s="2">
        <f>SUMIFS('Выборка 1'!AC$2:AC$133,'Выборка 1'!$A$2:$A$133,$A66,'Выборка 1'!$B$2:$B$133,$B66)</f>
        <v>22779</v>
      </c>
      <c r="AD66" s="2">
        <f>SUMIFS('Выборка 1'!AD$2:AD$133,'Выборка 1'!$A$2:$A$133,$A66,'Выборка 1'!$B$2:$B$133,$B66)</f>
        <v>27022</v>
      </c>
      <c r="AE66" s="2">
        <f>SUMIFS('Выборка 1'!AE$2:AE$133,'Выборка 1'!$A$2:$A$133,$A66,'Выборка 1'!$B$2:$B$133,$B66)</f>
        <v>29012</v>
      </c>
      <c r="AF66" s="2">
        <f>SUMIFS('Выборка 1'!AF$2:AF$133,'Выборка 1'!$A$2:$A$133,$A66,'Выборка 1'!$B$2:$B$133,$B66)</f>
        <v>33159</v>
      </c>
      <c r="AG66" s="2">
        <f>SUMIFS('Выборка 1'!AG$2:AG$133,'Выборка 1'!$A$2:$A$133,$A66,'Выборка 1'!$B$2:$B$133,$B66)</f>
        <v>16110</v>
      </c>
      <c r="AH66" s="2">
        <f>SUMIFS('Выборка 1'!AH$2:AH$133,'Выборка 1'!$A$2:$A$133,$A66,'Выборка 1'!$B$2:$B$133,$B66)</f>
        <v>32806</v>
      </c>
      <c r="AI66" s="2">
        <f>SUMIFS('Выборка 1'!AI$2:AI$133,'Выборка 1'!$A$2:$A$133,$A66,'Выборка 1'!$B$2:$B$133,$B66)</f>
        <v>15185</v>
      </c>
      <c r="AJ66" s="2">
        <f>SUMIFS('Выборка 1'!AJ$2:AJ$133,'Выборка 1'!$A$2:$A$133,$A66,'Выборка 1'!$B$2:$B$133,$B66)</f>
        <v>28984</v>
      </c>
      <c r="AK66" s="2">
        <f>SUMIFS('Выборка 1'!AK$2:AK$133,'Выборка 1'!$A$2:$A$133,$A66,'Выборка 1'!$B$2:$B$133,$B66)</f>
        <v>7579</v>
      </c>
      <c r="AL66" s="2">
        <f>SUMIFS('Выборка 1'!AL$2:AL$133,'Выборка 1'!$A$2:$A$133,$A66,'Выборка 1'!$B$2:$B$133,$B66)</f>
        <v>17023</v>
      </c>
      <c r="AM66" s="2">
        <f>SUMIFS('Выборка 1'!AM$2:AM$133,'Выборка 1'!$A$2:$A$133,$A66,'Выборка 1'!$B$2:$B$133,$B66)</f>
        <v>4197</v>
      </c>
      <c r="AN66" s="2">
        <f>SUMIFS('Выборка 1'!AN$2:AN$133,'Выборка 1'!$A$2:$A$133,$A66,'Выборка 1'!$B$2:$B$133,$B66)</f>
        <v>13640</v>
      </c>
      <c r="AO66" s="2">
        <f>SUMIFS('Выборка 1'!AO$2:AO$133,'Выборка 1'!$A$2:$A$133,$A66,'Выборка 1'!$B$2:$B$133,$B66)</f>
        <v>3865</v>
      </c>
      <c r="AP66" s="2">
        <f>SUMIFS('Выборка 1'!AP$2:AP$133,'Выборка 1'!$A$2:$A$133,$A66,'Выборка 1'!$B$2:$B$133,$B66)</f>
        <v>14508</v>
      </c>
      <c r="AR66" s="2">
        <f t="shared" si="1"/>
        <v>806878</v>
      </c>
    </row>
    <row r="67" spans="1:44">
      <c r="A67" s="1">
        <v>63031</v>
      </c>
      <c r="B67" s="1">
        <v>10839</v>
      </c>
      <c r="C67" s="2">
        <f>SUMIFS('Выборка 1'!C$2:C$133,'Выборка 1'!$A$2:$A$133,$A67,'Выборка 1'!$B$2:$B$133,$B67)</f>
        <v>195</v>
      </c>
      <c r="D67" s="2">
        <f>SUMIFS('Выборка 1'!D$2:D$133,'Выборка 1'!$A$2:$A$133,$A67,'Выборка 1'!$B$2:$B$133,$B67)</f>
        <v>182</v>
      </c>
      <c r="E67" s="2">
        <f>SUMIFS('Выборка 1'!E$2:E$133,'Выборка 1'!$A$2:$A$133,$A67,'Выборка 1'!$B$2:$B$133,$B67)</f>
        <v>371</v>
      </c>
      <c r="F67" s="2">
        <f>SUMIFS('Выборка 1'!F$2:F$133,'Выборка 1'!$A$2:$A$133,$A67,'Выборка 1'!$B$2:$B$133,$B67)</f>
        <v>337</v>
      </c>
      <c r="G67" s="2">
        <f>SUMIFS('Выборка 1'!G$2:G$133,'Выборка 1'!$A$2:$A$133,$A67,'Выборка 1'!$B$2:$B$133,$B67)</f>
        <v>682</v>
      </c>
      <c r="H67" s="2">
        <f>SUMIFS('Выборка 1'!H$2:H$133,'Выборка 1'!$A$2:$A$133,$A67,'Выборка 1'!$B$2:$B$133,$B67)</f>
        <v>594</v>
      </c>
      <c r="I67" s="2">
        <f>SUMIFS('Выборка 1'!I$2:I$133,'Выборка 1'!$A$2:$A$133,$A67,'Выборка 1'!$B$2:$B$133,$B67)</f>
        <v>441</v>
      </c>
      <c r="J67" s="2">
        <f>SUMIFS('Выборка 1'!J$2:J$133,'Выборка 1'!$A$2:$A$133,$A67,'Выборка 1'!$B$2:$B$133,$B67)</f>
        <v>415</v>
      </c>
      <c r="K67" s="2">
        <f>SUMIFS('Выборка 1'!K$2:K$133,'Выборка 1'!$A$2:$A$133,$A67,'Выборка 1'!$B$2:$B$133,$B67)</f>
        <v>257</v>
      </c>
      <c r="L67" s="2">
        <f>SUMIFS('Выборка 1'!L$2:L$133,'Выборка 1'!$A$2:$A$133,$A67,'Выборка 1'!$B$2:$B$133,$B67)</f>
        <v>240</v>
      </c>
      <c r="M67" s="2">
        <f>SUMIFS('Выборка 1'!M$2:M$133,'Выборка 1'!$A$2:$A$133,$A67,'Выборка 1'!$B$2:$B$133,$B67)</f>
        <v>175</v>
      </c>
      <c r="N67" s="2">
        <f>SUMIFS('Выборка 1'!N$2:N$133,'Выборка 1'!$A$2:$A$133,$A67,'Выборка 1'!$B$2:$B$133,$B67)</f>
        <v>182</v>
      </c>
      <c r="O67" s="2">
        <f>SUMIFS('Выборка 1'!O$2:O$133,'Выборка 1'!$A$2:$A$133,$A67,'Выборка 1'!$B$2:$B$133,$B67)</f>
        <v>338</v>
      </c>
      <c r="P67" s="2">
        <f>SUMIFS('Выборка 1'!P$2:P$133,'Выборка 1'!$A$2:$A$133,$A67,'Выборка 1'!$B$2:$B$133,$B67)</f>
        <v>427</v>
      </c>
      <c r="Q67" s="2">
        <f>SUMIFS('Выборка 1'!Q$2:Q$133,'Выборка 1'!$A$2:$A$133,$A67,'Выборка 1'!$B$2:$B$133,$B67)</f>
        <v>297</v>
      </c>
      <c r="R67" s="2">
        <f>SUMIFS('Выборка 1'!R$2:R$133,'Выборка 1'!$A$2:$A$133,$A67,'Выборка 1'!$B$2:$B$133,$B67)</f>
        <v>347</v>
      </c>
      <c r="S67" s="2">
        <f>SUMIFS('Выборка 1'!S$2:S$133,'Выборка 1'!$A$2:$A$133,$A67,'Выборка 1'!$B$2:$B$133,$B67)</f>
        <v>414</v>
      </c>
      <c r="T67" s="2">
        <f>SUMIFS('Выборка 1'!T$2:T$133,'Выборка 1'!$A$2:$A$133,$A67,'Выборка 1'!$B$2:$B$133,$B67)</f>
        <v>545</v>
      </c>
      <c r="U67" s="2">
        <f>SUMIFS('Выборка 1'!U$2:U$133,'Выборка 1'!$A$2:$A$133,$A67,'Выборка 1'!$B$2:$B$133,$B67)</f>
        <v>577</v>
      </c>
      <c r="V67" s="2">
        <f>SUMIFS('Выборка 1'!V$2:V$133,'Выборка 1'!$A$2:$A$133,$A67,'Выборка 1'!$B$2:$B$133,$B67)</f>
        <v>719</v>
      </c>
      <c r="W67" s="2">
        <f>SUMIFS('Выборка 1'!W$2:W$133,'Выборка 1'!$A$2:$A$133,$A67,'Выборка 1'!$B$2:$B$133,$B67)</f>
        <v>459</v>
      </c>
      <c r="X67" s="2">
        <f>SUMIFS('Выборка 1'!X$2:X$133,'Выборка 1'!$A$2:$A$133,$A67,'Выборка 1'!$B$2:$B$133,$B67)</f>
        <v>655</v>
      </c>
      <c r="Y67" s="2">
        <f>SUMIFS('Выборка 1'!Y$2:Y$133,'Выборка 1'!$A$2:$A$133,$A67,'Выборка 1'!$B$2:$B$133,$B67)</f>
        <v>438</v>
      </c>
      <c r="Z67" s="2">
        <f>SUMIFS('Выборка 1'!Z$2:Z$133,'Выборка 1'!$A$2:$A$133,$A67,'Выборка 1'!$B$2:$B$133,$B67)</f>
        <v>538</v>
      </c>
      <c r="AA67" s="2">
        <f>SUMIFS('Выборка 1'!AA$2:AA$133,'Выборка 1'!$A$2:$A$133,$A67,'Выборка 1'!$B$2:$B$133,$B67)</f>
        <v>422</v>
      </c>
      <c r="AB67" s="2">
        <f>SUMIFS('Выборка 1'!AB$2:AB$133,'Выборка 1'!$A$2:$A$133,$A67,'Выборка 1'!$B$2:$B$133,$B67)</f>
        <v>527</v>
      </c>
      <c r="AC67" s="2">
        <f>SUMIFS('Выборка 1'!AC$2:AC$133,'Выборка 1'!$A$2:$A$133,$A67,'Выборка 1'!$B$2:$B$133,$B67)</f>
        <v>375</v>
      </c>
      <c r="AD67" s="2">
        <f>SUMIFS('Выборка 1'!AD$2:AD$133,'Выборка 1'!$A$2:$A$133,$A67,'Выборка 1'!$B$2:$B$133,$B67)</f>
        <v>482</v>
      </c>
      <c r="AE67" s="2">
        <f>SUMIFS('Выборка 1'!AE$2:AE$133,'Выборка 1'!$A$2:$A$133,$A67,'Выборка 1'!$B$2:$B$133,$B67)</f>
        <v>431</v>
      </c>
      <c r="AF67" s="2">
        <f>SUMIFS('Выборка 1'!AF$2:AF$133,'Выборка 1'!$A$2:$A$133,$A67,'Выборка 1'!$B$2:$B$133,$B67)</f>
        <v>604</v>
      </c>
      <c r="AG67" s="2">
        <f>SUMIFS('Выборка 1'!AG$2:AG$133,'Выборка 1'!$A$2:$A$133,$A67,'Выборка 1'!$B$2:$B$133,$B67)</f>
        <v>250</v>
      </c>
      <c r="AH67" s="2">
        <f>SUMIFS('Выборка 1'!AH$2:AH$133,'Выборка 1'!$A$2:$A$133,$A67,'Выборка 1'!$B$2:$B$133,$B67)</f>
        <v>488</v>
      </c>
      <c r="AI67" s="2">
        <f>SUMIFS('Выборка 1'!AI$2:AI$133,'Выборка 1'!$A$2:$A$133,$A67,'Выборка 1'!$B$2:$B$133,$B67)</f>
        <v>201</v>
      </c>
      <c r="AJ67" s="2">
        <f>SUMIFS('Выборка 1'!AJ$2:AJ$133,'Выборка 1'!$A$2:$A$133,$A67,'Выборка 1'!$B$2:$B$133,$B67)</f>
        <v>439</v>
      </c>
      <c r="AK67" s="2">
        <f>SUMIFS('Выборка 1'!AK$2:AK$133,'Выборка 1'!$A$2:$A$133,$A67,'Выборка 1'!$B$2:$B$133,$B67)</f>
        <v>98</v>
      </c>
      <c r="AL67" s="2">
        <f>SUMIFS('Выборка 1'!AL$2:AL$133,'Выборка 1'!$A$2:$A$133,$A67,'Выборка 1'!$B$2:$B$133,$B67)</f>
        <v>273</v>
      </c>
      <c r="AM67" s="2">
        <f>SUMIFS('Выборка 1'!AM$2:AM$133,'Выборка 1'!$A$2:$A$133,$A67,'Выборка 1'!$B$2:$B$133,$B67)</f>
        <v>89</v>
      </c>
      <c r="AN67" s="2">
        <f>SUMIFS('Выборка 1'!AN$2:AN$133,'Выборка 1'!$A$2:$A$133,$A67,'Выборка 1'!$B$2:$B$133,$B67)</f>
        <v>231</v>
      </c>
      <c r="AO67" s="2">
        <f>SUMIFS('Выборка 1'!AO$2:AO$133,'Выборка 1'!$A$2:$A$133,$A67,'Выборка 1'!$B$2:$B$133,$B67)</f>
        <v>36</v>
      </c>
      <c r="AP67" s="2">
        <f>SUMIFS('Выборка 1'!AP$2:AP$133,'Выборка 1'!$A$2:$A$133,$A67,'Выборка 1'!$B$2:$B$133,$B67)</f>
        <v>154</v>
      </c>
      <c r="AR67" s="2">
        <f t="shared" si="1"/>
        <v>14925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36</v>
      </c>
      <c r="D68" s="2">
        <f>SUMIFS('Выборка 1'!D$2:D$133,'Выборка 1'!$A$2:$A$133,$A68,'Выборка 1'!$B$2:$B$133,$B68)</f>
        <v>43</v>
      </c>
      <c r="E68" s="2">
        <f>SUMIFS('Выборка 1'!E$2:E$133,'Выборка 1'!$A$2:$A$133,$A68,'Выборка 1'!$B$2:$B$133,$B68)</f>
        <v>80</v>
      </c>
      <c r="F68" s="2">
        <f>SUMIFS('Выборка 1'!F$2:F$133,'Выборка 1'!$A$2:$A$133,$A68,'Выборка 1'!$B$2:$B$133,$B68)</f>
        <v>83</v>
      </c>
      <c r="G68" s="2">
        <f>SUMIFS('Выборка 1'!G$2:G$133,'Выборка 1'!$A$2:$A$133,$A68,'Выборка 1'!$B$2:$B$133,$B68)</f>
        <v>237</v>
      </c>
      <c r="H68" s="2">
        <f>SUMIFS('Выборка 1'!H$2:H$133,'Выборка 1'!$A$2:$A$133,$A68,'Выборка 1'!$B$2:$B$133,$B68)</f>
        <v>228</v>
      </c>
      <c r="I68" s="2">
        <f>SUMIFS('Выборка 1'!I$2:I$133,'Выборка 1'!$A$2:$A$133,$A68,'Выборка 1'!$B$2:$B$133,$B68)</f>
        <v>286</v>
      </c>
      <c r="J68" s="2">
        <f>SUMIFS('Выборка 1'!J$2:J$133,'Выборка 1'!$A$2:$A$133,$A68,'Выборка 1'!$B$2:$B$133,$B68)</f>
        <v>278</v>
      </c>
      <c r="K68" s="2">
        <f>SUMIFS('Выборка 1'!K$2:K$133,'Выборка 1'!$A$2:$A$133,$A68,'Выборка 1'!$B$2:$B$133,$B68)</f>
        <v>160</v>
      </c>
      <c r="L68" s="2">
        <f>SUMIFS('Выборка 1'!L$2:L$133,'Выборка 1'!$A$2:$A$133,$A68,'Выборка 1'!$B$2:$B$133,$B68)</f>
        <v>139</v>
      </c>
      <c r="M68" s="2">
        <f>SUMIFS('Выборка 1'!M$2:M$133,'Выборка 1'!$A$2:$A$133,$A68,'Выборка 1'!$B$2:$B$133,$B68)</f>
        <v>87</v>
      </c>
      <c r="N68" s="2">
        <f>SUMIFS('Выборка 1'!N$2:N$133,'Выборка 1'!$A$2:$A$133,$A68,'Выборка 1'!$B$2:$B$133,$B68)</f>
        <v>96</v>
      </c>
      <c r="O68" s="2">
        <f>SUMIFS('Выборка 1'!O$2:O$133,'Выборка 1'!$A$2:$A$133,$A68,'Выборка 1'!$B$2:$B$133,$B68)</f>
        <v>210</v>
      </c>
      <c r="P68" s="2">
        <f>SUMIFS('Выборка 1'!P$2:P$133,'Выборка 1'!$A$2:$A$133,$A68,'Выборка 1'!$B$2:$B$133,$B68)</f>
        <v>207</v>
      </c>
      <c r="Q68" s="2">
        <f>SUMIFS('Выборка 1'!Q$2:Q$133,'Выборка 1'!$A$2:$A$133,$A68,'Выборка 1'!$B$2:$B$133,$B68)</f>
        <v>275</v>
      </c>
      <c r="R68" s="2">
        <f>SUMIFS('Выборка 1'!R$2:R$133,'Выборка 1'!$A$2:$A$133,$A68,'Выборка 1'!$B$2:$B$133,$B68)</f>
        <v>340</v>
      </c>
      <c r="S68" s="2">
        <f>SUMIFS('Выборка 1'!S$2:S$133,'Выборка 1'!$A$2:$A$133,$A68,'Выборка 1'!$B$2:$B$133,$B68)</f>
        <v>438</v>
      </c>
      <c r="T68" s="2">
        <f>SUMIFS('Выборка 1'!T$2:T$133,'Выборка 1'!$A$2:$A$133,$A68,'Выборка 1'!$B$2:$B$133,$B68)</f>
        <v>449</v>
      </c>
      <c r="U68" s="2">
        <f>SUMIFS('Выборка 1'!U$2:U$133,'Выборка 1'!$A$2:$A$133,$A68,'Выборка 1'!$B$2:$B$133,$B68)</f>
        <v>474</v>
      </c>
      <c r="V68" s="2">
        <f>SUMIFS('Выборка 1'!V$2:V$133,'Выборка 1'!$A$2:$A$133,$A68,'Выборка 1'!$B$2:$B$133,$B68)</f>
        <v>578</v>
      </c>
      <c r="W68" s="2">
        <f>SUMIFS('Выборка 1'!W$2:W$133,'Выборка 1'!$A$2:$A$133,$A68,'Выборка 1'!$B$2:$B$133,$B68)</f>
        <v>392</v>
      </c>
      <c r="X68" s="2">
        <f>SUMIFS('Выборка 1'!X$2:X$133,'Выборка 1'!$A$2:$A$133,$A68,'Выборка 1'!$B$2:$B$133,$B68)</f>
        <v>475</v>
      </c>
      <c r="Y68" s="2">
        <f>SUMIFS('Выборка 1'!Y$2:Y$133,'Выборка 1'!$A$2:$A$133,$A68,'Выборка 1'!$B$2:$B$133,$B68)</f>
        <v>352</v>
      </c>
      <c r="Z68" s="2">
        <f>SUMIFS('Выборка 1'!Z$2:Z$133,'Выборка 1'!$A$2:$A$133,$A68,'Выборка 1'!$B$2:$B$133,$B68)</f>
        <v>475</v>
      </c>
      <c r="AA68" s="2">
        <f>SUMIFS('Выборка 1'!AA$2:AA$133,'Выборка 1'!$A$2:$A$133,$A68,'Выборка 1'!$B$2:$B$133,$B68)</f>
        <v>351</v>
      </c>
      <c r="AB68" s="2">
        <f>SUMIFS('Выборка 1'!AB$2:AB$133,'Выборка 1'!$A$2:$A$133,$A68,'Выборка 1'!$B$2:$B$133,$B68)</f>
        <v>502</v>
      </c>
      <c r="AC68" s="2">
        <f>SUMIFS('Выборка 1'!AC$2:AC$133,'Выборка 1'!$A$2:$A$133,$A68,'Выборка 1'!$B$2:$B$133,$B68)</f>
        <v>332</v>
      </c>
      <c r="AD68" s="2">
        <f>SUMIFS('Выборка 1'!AD$2:AD$133,'Выборка 1'!$A$2:$A$133,$A68,'Выборка 1'!$B$2:$B$133,$B68)</f>
        <v>401</v>
      </c>
      <c r="AE68" s="2">
        <f>SUMIFS('Выборка 1'!AE$2:AE$133,'Выборка 1'!$A$2:$A$133,$A68,'Выборка 1'!$B$2:$B$133,$B68)</f>
        <v>374</v>
      </c>
      <c r="AF68" s="2">
        <f>SUMIFS('Выборка 1'!AF$2:AF$133,'Выборка 1'!$A$2:$A$133,$A68,'Выборка 1'!$B$2:$B$133,$B68)</f>
        <v>437</v>
      </c>
      <c r="AG68" s="2">
        <f>SUMIFS('Выборка 1'!AG$2:AG$133,'Выборка 1'!$A$2:$A$133,$A68,'Выборка 1'!$B$2:$B$133,$B68)</f>
        <v>195</v>
      </c>
      <c r="AH68" s="2">
        <f>SUMIFS('Выборка 1'!AH$2:AH$133,'Выборка 1'!$A$2:$A$133,$A68,'Выборка 1'!$B$2:$B$133,$B68)</f>
        <v>468</v>
      </c>
      <c r="AI68" s="2">
        <f>SUMIFS('Выборка 1'!AI$2:AI$133,'Выборка 1'!$A$2:$A$133,$A68,'Выборка 1'!$B$2:$B$133,$B68)</f>
        <v>190</v>
      </c>
      <c r="AJ68" s="2">
        <f>SUMIFS('Выборка 1'!AJ$2:AJ$133,'Выборка 1'!$A$2:$A$133,$A68,'Выборка 1'!$B$2:$B$133,$B68)</f>
        <v>418</v>
      </c>
      <c r="AK68" s="2">
        <f>SUMIFS('Выборка 1'!AK$2:AK$133,'Выборка 1'!$A$2:$A$133,$A68,'Выборка 1'!$B$2:$B$133,$B68)</f>
        <v>102</v>
      </c>
      <c r="AL68" s="2">
        <f>SUMIFS('Выборка 1'!AL$2:AL$133,'Выборка 1'!$A$2:$A$133,$A68,'Выборка 1'!$B$2:$B$133,$B68)</f>
        <v>281</v>
      </c>
      <c r="AM68" s="2">
        <f>SUMIFS('Выборка 1'!AM$2:AM$133,'Выборка 1'!$A$2:$A$133,$A68,'Выборка 1'!$B$2:$B$133,$B68)</f>
        <v>82</v>
      </c>
      <c r="AN68" s="2">
        <f>SUMIFS('Выборка 1'!AN$2:AN$133,'Выборка 1'!$A$2:$A$133,$A68,'Выборка 1'!$B$2:$B$133,$B68)</f>
        <v>231</v>
      </c>
      <c r="AO68" s="2">
        <f>SUMIFS('Выборка 1'!AO$2:AO$133,'Выборка 1'!$A$2:$A$133,$A68,'Выборка 1'!$B$2:$B$133,$B68)</f>
        <v>61</v>
      </c>
      <c r="AP68" s="2">
        <f>SUMIFS('Выборка 1'!AP$2:AP$133,'Выборка 1'!$A$2:$A$133,$A68,'Выборка 1'!$B$2:$B$133,$B68)</f>
        <v>270</v>
      </c>
      <c r="AR68" s="2">
        <f t="shared" ref="AR68:AR72" si="2">SUM(C68:AP68)</f>
        <v>11113</v>
      </c>
    </row>
    <row r="69" spans="1:44">
      <c r="A69" s="1">
        <v>63031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SUMIFS('Выборка 1'!C$2:C$133,'Выборка 1'!$A$2:$A$133,$A73,'Выборка 1'!$B$2:$B$133,$B73)</f>
        <v>515</v>
      </c>
      <c r="D73" s="2">
        <f>SUMIFS('Выборка 1'!D$2:D$133,'Выборка 1'!$A$2:$A$133,$A73,'Выборка 1'!$B$2:$B$133,$B73)</f>
        <v>489</v>
      </c>
      <c r="E73" s="2">
        <f>SUMIFS('Выборка 1'!E$2:E$133,'Выборка 1'!$A$2:$A$133,$A73,'Выборка 1'!$B$2:$B$133,$B73)</f>
        <v>896</v>
      </c>
      <c r="F73" s="2">
        <f>SUMIFS('Выборка 1'!F$2:F$133,'Выборка 1'!$A$2:$A$133,$A73,'Выборка 1'!$B$2:$B$133,$B73)</f>
        <v>831</v>
      </c>
      <c r="G73" s="2">
        <f>SUMIFS('Выборка 1'!G$2:G$133,'Выборка 1'!$A$2:$A$133,$A73,'Выборка 1'!$B$2:$B$133,$B73)</f>
        <v>1464</v>
      </c>
      <c r="H73" s="2">
        <f>SUMIFS('Выборка 1'!H$2:H$133,'Выборка 1'!$A$2:$A$133,$A73,'Выборка 1'!$B$2:$B$133,$B73)</f>
        <v>1432</v>
      </c>
      <c r="I73" s="2">
        <f>SUMIFS('Выборка 1'!I$2:I$133,'Выборка 1'!$A$2:$A$133,$A73,'Выборка 1'!$B$2:$B$133,$B73)</f>
        <v>1396</v>
      </c>
      <c r="J73" s="2">
        <f>SUMIFS('Выборка 1'!J$2:J$133,'Выборка 1'!$A$2:$A$133,$A73,'Выборка 1'!$B$2:$B$133,$B73)</f>
        <v>1311</v>
      </c>
      <c r="K73" s="2">
        <f>SUMIFS('Выборка 1'!K$2:K$133,'Выборка 1'!$A$2:$A$133,$A73,'Выборка 1'!$B$2:$B$133,$B73)</f>
        <v>712</v>
      </c>
      <c r="L73" s="2">
        <f>SUMIFS('Выборка 1'!L$2:L$133,'Выборка 1'!$A$2:$A$133,$A73,'Выборка 1'!$B$2:$B$133,$B73)</f>
        <v>634</v>
      </c>
      <c r="M73" s="2">
        <f>SUMIFS('Выборка 1'!M$2:M$133,'Выборка 1'!$A$2:$A$133,$A73,'Выборка 1'!$B$2:$B$133,$B73)</f>
        <v>458</v>
      </c>
      <c r="N73" s="2">
        <f>SUMIFS('Выборка 1'!N$2:N$133,'Выборка 1'!$A$2:$A$133,$A73,'Выборка 1'!$B$2:$B$133,$B73)</f>
        <v>420</v>
      </c>
      <c r="O73" s="2">
        <f>SUMIFS('Выборка 1'!O$2:O$133,'Выборка 1'!$A$2:$A$133,$A73,'Выборка 1'!$B$2:$B$133,$B73)</f>
        <v>944</v>
      </c>
      <c r="P73" s="2">
        <f>SUMIFS('Выборка 1'!P$2:P$133,'Выборка 1'!$A$2:$A$133,$A73,'Выборка 1'!$B$2:$B$133,$B73)</f>
        <v>977</v>
      </c>
      <c r="Q73" s="2">
        <f>SUMIFS('Выборка 1'!Q$2:Q$133,'Выборка 1'!$A$2:$A$133,$A73,'Выборка 1'!$B$2:$B$133,$B73)</f>
        <v>979</v>
      </c>
      <c r="R73" s="2">
        <f>SUMIFS('Выборка 1'!R$2:R$133,'Выборка 1'!$A$2:$A$133,$A73,'Выборка 1'!$B$2:$B$133,$B73)</f>
        <v>967</v>
      </c>
      <c r="S73" s="2">
        <f>SUMIFS('Выборка 1'!S$2:S$133,'Выборка 1'!$A$2:$A$133,$A73,'Выборка 1'!$B$2:$B$133,$B73)</f>
        <v>1399</v>
      </c>
      <c r="T73" s="2">
        <f>SUMIFS('Выборка 1'!T$2:T$133,'Выборка 1'!$A$2:$A$133,$A73,'Выборка 1'!$B$2:$B$133,$B73)</f>
        <v>1397</v>
      </c>
      <c r="U73" s="2">
        <f>SUMIFS('Выборка 1'!U$2:U$133,'Выборка 1'!$A$2:$A$133,$A73,'Выборка 1'!$B$2:$B$133,$B73)</f>
        <v>1982</v>
      </c>
      <c r="V73" s="2">
        <f>SUMIFS('Выборка 1'!V$2:V$133,'Выборка 1'!$A$2:$A$133,$A73,'Выборка 1'!$B$2:$B$133,$B73)</f>
        <v>1908</v>
      </c>
      <c r="W73" s="2">
        <f>SUMIFS('Выборка 1'!W$2:W$133,'Выборка 1'!$A$2:$A$133,$A73,'Выборка 1'!$B$2:$B$133,$B73)</f>
        <v>1665</v>
      </c>
      <c r="X73" s="2">
        <f>SUMIFS('Выборка 1'!X$2:X$133,'Выборка 1'!$A$2:$A$133,$A73,'Выборка 1'!$B$2:$B$133,$B73)</f>
        <v>1834</v>
      </c>
      <c r="Y73" s="2">
        <f>SUMIFS('Выборка 1'!Y$2:Y$133,'Выборка 1'!$A$2:$A$133,$A73,'Выборка 1'!$B$2:$B$133,$B73)</f>
        <v>1354</v>
      </c>
      <c r="Z73" s="2">
        <f>SUMIFS('Выборка 1'!Z$2:Z$133,'Выборка 1'!$A$2:$A$133,$A73,'Выборка 1'!$B$2:$B$133,$B73)</f>
        <v>1670</v>
      </c>
      <c r="AA73" s="2">
        <f>SUMIFS('Выборка 1'!AA$2:AA$133,'Выборка 1'!$A$2:$A$133,$A73,'Выборка 1'!$B$2:$B$133,$B73)</f>
        <v>1223</v>
      </c>
      <c r="AB73" s="2">
        <f>SUMIFS('Выборка 1'!AB$2:AB$133,'Выборка 1'!$A$2:$A$133,$A73,'Выборка 1'!$B$2:$B$133,$B73)</f>
        <v>1423</v>
      </c>
      <c r="AC73" s="2">
        <f>SUMIFS('Выборка 1'!AC$2:AC$133,'Выборка 1'!$A$2:$A$133,$A73,'Выборка 1'!$B$2:$B$133,$B73)</f>
        <v>1170</v>
      </c>
      <c r="AD73" s="2">
        <f>SUMIFS('Выборка 1'!AD$2:AD$133,'Выборка 1'!$A$2:$A$133,$A73,'Выборка 1'!$B$2:$B$133,$B73)</f>
        <v>1456</v>
      </c>
      <c r="AE73" s="2">
        <f>SUMIFS('Выборка 1'!AE$2:AE$133,'Выборка 1'!$A$2:$A$133,$A73,'Выборка 1'!$B$2:$B$133,$B73)</f>
        <v>1554</v>
      </c>
      <c r="AF73" s="2">
        <f>SUMIFS('Выборка 1'!AF$2:AF$133,'Выборка 1'!$A$2:$A$133,$A73,'Выборка 1'!$B$2:$B$133,$B73)</f>
        <v>2020</v>
      </c>
      <c r="AG73" s="2">
        <f>SUMIFS('Выборка 1'!AG$2:AG$133,'Выборка 1'!$A$2:$A$133,$A73,'Выборка 1'!$B$2:$B$133,$B73)</f>
        <v>908</v>
      </c>
      <c r="AH73" s="2">
        <f>SUMIFS('Выборка 1'!AH$2:AH$133,'Выборка 1'!$A$2:$A$133,$A73,'Выборка 1'!$B$2:$B$133,$B73)</f>
        <v>1842</v>
      </c>
      <c r="AI73" s="2">
        <f>SUMIFS('Выборка 1'!AI$2:AI$133,'Выборка 1'!$A$2:$A$133,$A73,'Выборка 1'!$B$2:$B$133,$B73)</f>
        <v>704</v>
      </c>
      <c r="AJ73" s="2">
        <f>SUMIFS('Выборка 1'!AJ$2:AJ$133,'Выборка 1'!$A$2:$A$133,$A73,'Выборка 1'!$B$2:$B$133,$B73)</f>
        <v>1307</v>
      </c>
      <c r="AK73" s="2">
        <f>SUMIFS('Выборка 1'!AK$2:AK$133,'Выборка 1'!$A$2:$A$133,$A73,'Выборка 1'!$B$2:$B$133,$B73)</f>
        <v>269</v>
      </c>
      <c r="AL73" s="2">
        <f>SUMIFS('Выборка 1'!AL$2:AL$133,'Выборка 1'!$A$2:$A$133,$A73,'Выборка 1'!$B$2:$B$133,$B73)</f>
        <v>649</v>
      </c>
      <c r="AM73" s="2">
        <f>SUMIFS('Выборка 1'!AM$2:AM$133,'Выборка 1'!$A$2:$A$133,$A73,'Выборка 1'!$B$2:$B$133,$B73)</f>
        <v>149</v>
      </c>
      <c r="AN73" s="2">
        <f>SUMIFS('Выборка 1'!AN$2:AN$133,'Выборка 1'!$A$2:$A$133,$A73,'Выборка 1'!$B$2:$B$133,$B73)</f>
        <v>431</v>
      </c>
      <c r="AO73" s="2">
        <f>SUMIFS('Выборка 1'!AO$2:AO$133,'Выборка 1'!$A$2:$A$133,$A73,'Выборка 1'!$B$2:$B$133,$B73)</f>
        <v>97</v>
      </c>
      <c r="AP73" s="2">
        <f>SUMIFS('Выборка 1'!AP$2:AP$133,'Выборка 1'!$A$2:$A$133,$A73,'Выборка 1'!$B$2:$B$133,$B73)</f>
        <v>390</v>
      </c>
      <c r="AR73" s="2">
        <f t="shared" ref="AR73:AR76" si="3">SUM(C73:AP73)</f>
        <v>43226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294</v>
      </c>
      <c r="D74" s="2">
        <f>SUMIFS('Выборка 1'!D$2:D$133,'Выборка 1'!$A$2:$A$133,$A74,'Выборка 1'!$B$2:$B$133,$B74)</f>
        <v>283</v>
      </c>
      <c r="E74" s="2">
        <f>SUMIFS('Выборка 1'!E$2:E$133,'Выборка 1'!$A$2:$A$133,$A74,'Выборка 1'!$B$2:$B$133,$B74)</f>
        <v>684</v>
      </c>
      <c r="F74" s="2">
        <f>SUMIFS('Выборка 1'!F$2:F$133,'Выборка 1'!$A$2:$A$133,$A74,'Выборка 1'!$B$2:$B$133,$B74)</f>
        <v>637</v>
      </c>
      <c r="G74" s="2">
        <f>SUMIFS('Выборка 1'!G$2:G$133,'Выборка 1'!$A$2:$A$133,$A74,'Выборка 1'!$B$2:$B$133,$B74)</f>
        <v>2227</v>
      </c>
      <c r="H74" s="2">
        <f>SUMIFS('Выборка 1'!H$2:H$133,'Выборка 1'!$A$2:$A$133,$A74,'Выборка 1'!$B$2:$B$133,$B74)</f>
        <v>2080</v>
      </c>
      <c r="I74" s="2">
        <f>SUMIFS('Выборка 1'!I$2:I$133,'Выборка 1'!$A$2:$A$133,$A74,'Выборка 1'!$B$2:$B$133,$B74)</f>
        <v>2460</v>
      </c>
      <c r="J74" s="2">
        <f>SUMIFS('Выборка 1'!J$2:J$133,'Выборка 1'!$A$2:$A$133,$A74,'Выборка 1'!$B$2:$B$133,$B74)</f>
        <v>2159</v>
      </c>
      <c r="K74" s="2">
        <f>SUMIFS('Выборка 1'!K$2:K$133,'Выборка 1'!$A$2:$A$133,$A74,'Выборка 1'!$B$2:$B$133,$B74)</f>
        <v>1223</v>
      </c>
      <c r="L74" s="2">
        <f>SUMIFS('Выборка 1'!L$2:L$133,'Выборка 1'!$A$2:$A$133,$A74,'Выборка 1'!$B$2:$B$133,$B74)</f>
        <v>1175</v>
      </c>
      <c r="M74" s="2">
        <f>SUMIFS('Выборка 1'!M$2:M$133,'Выборка 1'!$A$2:$A$133,$A74,'Выборка 1'!$B$2:$B$133,$B74)</f>
        <v>725</v>
      </c>
      <c r="N74" s="2">
        <f>SUMIFS('Выборка 1'!N$2:N$133,'Выборка 1'!$A$2:$A$133,$A74,'Выборка 1'!$B$2:$B$133,$B74)</f>
        <v>648</v>
      </c>
      <c r="O74" s="2">
        <f>SUMIFS('Выборка 1'!O$2:O$133,'Выборка 1'!$A$2:$A$133,$A74,'Выборка 1'!$B$2:$B$133,$B74)</f>
        <v>1414</v>
      </c>
      <c r="P74" s="2">
        <f>SUMIFS('Выборка 1'!P$2:P$133,'Выборка 1'!$A$2:$A$133,$A74,'Выборка 1'!$B$2:$B$133,$B74)</f>
        <v>1381</v>
      </c>
      <c r="Q74" s="2">
        <f>SUMIFS('Выборка 1'!Q$2:Q$133,'Выборка 1'!$A$2:$A$133,$A74,'Выборка 1'!$B$2:$B$133,$B74)</f>
        <v>1576</v>
      </c>
      <c r="R74" s="2">
        <f>SUMIFS('Выборка 1'!R$2:R$133,'Выборка 1'!$A$2:$A$133,$A74,'Выборка 1'!$B$2:$B$133,$B74)</f>
        <v>1340</v>
      </c>
      <c r="S74" s="2">
        <f>SUMIFS('Выборка 1'!S$2:S$133,'Выборка 1'!$A$2:$A$133,$A74,'Выборка 1'!$B$2:$B$133,$B74)</f>
        <v>2404</v>
      </c>
      <c r="T74" s="2">
        <f>SUMIFS('Выборка 1'!T$2:T$133,'Выборка 1'!$A$2:$A$133,$A74,'Выборка 1'!$B$2:$B$133,$B74)</f>
        <v>2223</v>
      </c>
      <c r="U74" s="2">
        <f>SUMIFS('Выборка 1'!U$2:U$133,'Выборка 1'!$A$2:$A$133,$A74,'Выборка 1'!$B$2:$B$133,$B74)</f>
        <v>3421</v>
      </c>
      <c r="V74" s="2">
        <f>SUMIFS('Выборка 1'!V$2:V$133,'Выборка 1'!$A$2:$A$133,$A74,'Выборка 1'!$B$2:$B$133,$B74)</f>
        <v>3170</v>
      </c>
      <c r="W74" s="2">
        <f>SUMIFS('Выборка 1'!W$2:W$133,'Выборка 1'!$A$2:$A$133,$A74,'Выборка 1'!$B$2:$B$133,$B74)</f>
        <v>2897</v>
      </c>
      <c r="X74" s="2">
        <f>SUMIFS('Выборка 1'!X$2:X$133,'Выборка 1'!$A$2:$A$133,$A74,'Выборка 1'!$B$2:$B$133,$B74)</f>
        <v>3015</v>
      </c>
      <c r="Y74" s="2">
        <f>SUMIFS('Выборка 1'!Y$2:Y$133,'Выборка 1'!$A$2:$A$133,$A74,'Выборка 1'!$B$2:$B$133,$B74)</f>
        <v>2460</v>
      </c>
      <c r="Z74" s="2">
        <f>SUMIFS('Выборка 1'!Z$2:Z$133,'Выборка 1'!$A$2:$A$133,$A74,'Выборка 1'!$B$2:$B$133,$B74)</f>
        <v>2558</v>
      </c>
      <c r="AA74" s="2">
        <f>SUMIFS('Выборка 1'!AA$2:AA$133,'Выборка 1'!$A$2:$A$133,$A74,'Выборка 1'!$B$2:$B$133,$B74)</f>
        <v>2080</v>
      </c>
      <c r="AB74" s="2">
        <f>SUMIFS('Выборка 1'!AB$2:AB$133,'Выборка 1'!$A$2:$A$133,$A74,'Выборка 1'!$B$2:$B$133,$B74)</f>
        <v>2242</v>
      </c>
      <c r="AC74" s="2">
        <f>SUMIFS('Выборка 1'!AC$2:AC$133,'Выборка 1'!$A$2:$A$133,$A74,'Выборка 1'!$B$2:$B$133,$B74)</f>
        <v>1908</v>
      </c>
      <c r="AD74" s="2">
        <f>SUMIFS('Выборка 1'!AD$2:AD$133,'Выборка 1'!$A$2:$A$133,$A74,'Выборка 1'!$B$2:$B$133,$B74)</f>
        <v>2284</v>
      </c>
      <c r="AE74" s="2">
        <f>SUMIFS('Выборка 1'!AE$2:AE$133,'Выборка 1'!$A$2:$A$133,$A74,'Выборка 1'!$B$2:$B$133,$B74)</f>
        <v>2705</v>
      </c>
      <c r="AF74" s="2">
        <f>SUMIFS('Выборка 1'!AF$2:AF$133,'Выборка 1'!$A$2:$A$133,$A74,'Выборка 1'!$B$2:$B$133,$B74)</f>
        <v>3088</v>
      </c>
      <c r="AG74" s="2">
        <f>SUMIFS('Выборка 1'!AG$2:AG$133,'Выборка 1'!$A$2:$A$133,$A74,'Выборка 1'!$B$2:$B$133,$B74)</f>
        <v>1510</v>
      </c>
      <c r="AH74" s="2">
        <f>SUMIFS('Выборка 1'!AH$2:AH$133,'Выборка 1'!$A$2:$A$133,$A74,'Выборка 1'!$B$2:$B$133,$B74)</f>
        <v>3094</v>
      </c>
      <c r="AI74" s="2">
        <f>SUMIFS('Выборка 1'!AI$2:AI$133,'Выборка 1'!$A$2:$A$133,$A74,'Выборка 1'!$B$2:$B$133,$B74)</f>
        <v>1255</v>
      </c>
      <c r="AJ74" s="2">
        <f>SUMIFS('Выборка 1'!AJ$2:AJ$133,'Выборка 1'!$A$2:$A$133,$A74,'Выборка 1'!$B$2:$B$133,$B74)</f>
        <v>2557</v>
      </c>
      <c r="AK74" s="2">
        <f>SUMIFS('Выборка 1'!AK$2:AK$133,'Выборка 1'!$A$2:$A$133,$A74,'Выборка 1'!$B$2:$B$133,$B74)</f>
        <v>513</v>
      </c>
      <c r="AL74" s="2">
        <f>SUMIFS('Выборка 1'!AL$2:AL$133,'Выборка 1'!$A$2:$A$133,$A74,'Выборка 1'!$B$2:$B$133,$B74)</f>
        <v>1224</v>
      </c>
      <c r="AM74" s="2">
        <f>SUMIFS('Выборка 1'!AM$2:AM$133,'Выборка 1'!$A$2:$A$133,$A74,'Выборка 1'!$B$2:$B$133,$B74)</f>
        <v>315</v>
      </c>
      <c r="AN74" s="2">
        <f>SUMIFS('Выборка 1'!AN$2:AN$133,'Выборка 1'!$A$2:$A$133,$A74,'Выборка 1'!$B$2:$B$133,$B74)</f>
        <v>941</v>
      </c>
      <c r="AO74" s="2">
        <f>SUMIFS('Выборка 1'!AO$2:AO$133,'Выборка 1'!$A$2:$A$133,$A74,'Выборка 1'!$B$2:$B$133,$B74)</f>
        <v>226</v>
      </c>
      <c r="AP74" s="2">
        <f>SUMIFS('Выборка 1'!AP$2:AP$133,'Выборка 1'!$A$2:$A$133,$A74,'Выборка 1'!$B$2:$B$133,$B74)</f>
        <v>1004</v>
      </c>
      <c r="AR74" s="2">
        <f t="shared" si="3"/>
        <v>69400</v>
      </c>
    </row>
    <row r="75" spans="1:44">
      <c r="A75" s="1">
        <v>63031</v>
      </c>
      <c r="B75" s="2">
        <v>3409</v>
      </c>
      <c r="C75" s="2">
        <f>SUMIFS('Выборка 1'!C$2:C$133,'Выборка 1'!$A$2:$A$133,$A75,'Выборка 1'!$B$2:$B$133,$B75)</f>
        <v>607</v>
      </c>
      <c r="D75" s="2">
        <f>SUMIFS('Выборка 1'!D$2:D$133,'Выборка 1'!$A$2:$A$133,$A75,'Выборка 1'!$B$2:$B$133,$B75)</f>
        <v>601</v>
      </c>
      <c r="E75" s="2">
        <f>SUMIFS('Выборка 1'!E$2:E$133,'Выборка 1'!$A$2:$A$133,$A75,'Выборка 1'!$B$2:$B$133,$B75)</f>
        <v>1163</v>
      </c>
      <c r="F75" s="2">
        <f>SUMIFS('Выборка 1'!F$2:F$133,'Выборка 1'!$A$2:$A$133,$A75,'Выборка 1'!$B$2:$B$133,$B75)</f>
        <v>1070</v>
      </c>
      <c r="G75" s="2">
        <f>SUMIFS('Выборка 1'!G$2:G$133,'Выборка 1'!$A$2:$A$133,$A75,'Выборка 1'!$B$2:$B$133,$B75)</f>
        <v>1653</v>
      </c>
      <c r="H75" s="2">
        <f>SUMIFS('Выборка 1'!H$2:H$133,'Выборка 1'!$A$2:$A$133,$A75,'Выборка 1'!$B$2:$B$133,$B75)</f>
        <v>1606</v>
      </c>
      <c r="I75" s="2">
        <f>SUMIFS('Выборка 1'!I$2:I$133,'Выборка 1'!$A$2:$A$133,$A75,'Выборка 1'!$B$2:$B$133,$B75)</f>
        <v>1560</v>
      </c>
      <c r="J75" s="2">
        <f>SUMIFS('Выборка 1'!J$2:J$133,'Выборка 1'!$A$2:$A$133,$A75,'Выборка 1'!$B$2:$B$133,$B75)</f>
        <v>1491</v>
      </c>
      <c r="K75" s="2">
        <f>SUMIFS('Выборка 1'!K$2:K$133,'Выборка 1'!$A$2:$A$133,$A75,'Выборка 1'!$B$2:$B$133,$B75)</f>
        <v>996</v>
      </c>
      <c r="L75" s="2">
        <f>SUMIFS('Выборка 1'!L$2:L$133,'Выборка 1'!$A$2:$A$133,$A75,'Выборка 1'!$B$2:$B$133,$B75)</f>
        <v>961</v>
      </c>
      <c r="M75" s="2">
        <f>SUMIFS('Выборка 1'!M$2:M$133,'Выборка 1'!$A$2:$A$133,$A75,'Выборка 1'!$B$2:$B$133,$B75)</f>
        <v>611</v>
      </c>
      <c r="N75" s="2">
        <f>SUMIFS('Выборка 1'!N$2:N$133,'Выборка 1'!$A$2:$A$133,$A75,'Выборка 1'!$B$2:$B$133,$B75)</f>
        <v>612</v>
      </c>
      <c r="O75" s="2">
        <f>SUMIFS('Выборка 1'!O$2:O$133,'Выборка 1'!$A$2:$A$133,$A75,'Выборка 1'!$B$2:$B$133,$B75)</f>
        <v>1351</v>
      </c>
      <c r="P75" s="2">
        <f>SUMIFS('Выборка 1'!P$2:P$133,'Выборка 1'!$A$2:$A$133,$A75,'Выборка 1'!$B$2:$B$133,$B75)</f>
        <v>1426</v>
      </c>
      <c r="Q75" s="2">
        <f>SUMIFS('Выборка 1'!Q$2:Q$133,'Выборка 1'!$A$2:$A$133,$A75,'Выборка 1'!$B$2:$B$133,$B75)</f>
        <v>1361</v>
      </c>
      <c r="R75" s="2">
        <f>SUMIFS('Выборка 1'!R$2:R$133,'Выборка 1'!$A$2:$A$133,$A75,'Выборка 1'!$B$2:$B$133,$B75)</f>
        <v>1361</v>
      </c>
      <c r="S75" s="2">
        <f>SUMIFS('Выборка 1'!S$2:S$133,'Выборка 1'!$A$2:$A$133,$A75,'Выборка 1'!$B$2:$B$133,$B75)</f>
        <v>1884</v>
      </c>
      <c r="T75" s="2">
        <f>SUMIFS('Выборка 1'!T$2:T$133,'Выборка 1'!$A$2:$A$133,$A75,'Выборка 1'!$B$2:$B$133,$B75)</f>
        <v>1859</v>
      </c>
      <c r="U75" s="2">
        <f>SUMIFS('Выборка 1'!U$2:U$133,'Выборка 1'!$A$2:$A$133,$A75,'Выборка 1'!$B$2:$B$133,$B75)</f>
        <v>2473</v>
      </c>
      <c r="V75" s="2">
        <f>SUMIFS('Выборка 1'!V$2:V$133,'Выборка 1'!$A$2:$A$133,$A75,'Выборка 1'!$B$2:$B$133,$B75)</f>
        <v>2524</v>
      </c>
      <c r="W75" s="2">
        <f>SUMIFS('Выборка 1'!W$2:W$133,'Выборка 1'!$A$2:$A$133,$A75,'Выборка 1'!$B$2:$B$133,$B75)</f>
        <v>2448</v>
      </c>
      <c r="X75" s="2">
        <f>SUMIFS('Выборка 1'!X$2:X$133,'Выборка 1'!$A$2:$A$133,$A75,'Выборка 1'!$B$2:$B$133,$B75)</f>
        <v>2579</v>
      </c>
      <c r="Y75" s="2">
        <f>SUMIFS('Выборка 1'!Y$2:Y$133,'Выборка 1'!$A$2:$A$133,$A75,'Выборка 1'!$B$2:$B$133,$B75)</f>
        <v>2291</v>
      </c>
      <c r="Z75" s="2">
        <f>SUMIFS('Выборка 1'!Z$2:Z$133,'Выборка 1'!$A$2:$A$133,$A75,'Выборка 1'!$B$2:$B$133,$B75)</f>
        <v>2505</v>
      </c>
      <c r="AA75" s="2">
        <f>SUMIFS('Выборка 1'!AA$2:AA$133,'Выборка 1'!$A$2:$A$133,$A75,'Выборка 1'!$B$2:$B$133,$B75)</f>
        <v>1988</v>
      </c>
      <c r="AB75" s="2">
        <f>SUMIFS('Выборка 1'!AB$2:AB$133,'Выборка 1'!$A$2:$A$133,$A75,'Выборка 1'!$B$2:$B$133,$B75)</f>
        <v>2197</v>
      </c>
      <c r="AC75" s="2">
        <f>SUMIFS('Выборка 1'!AC$2:AC$133,'Выборка 1'!$A$2:$A$133,$A75,'Выборка 1'!$B$2:$B$133,$B75)</f>
        <v>1796</v>
      </c>
      <c r="AD75" s="2">
        <f>SUMIFS('Выборка 1'!AD$2:AD$133,'Выборка 1'!$A$2:$A$133,$A75,'Выборка 1'!$B$2:$B$133,$B75)</f>
        <v>2149</v>
      </c>
      <c r="AE75" s="2">
        <f>SUMIFS('Выборка 1'!AE$2:AE$133,'Выборка 1'!$A$2:$A$133,$A75,'Выборка 1'!$B$2:$B$133,$B75)</f>
        <v>2418</v>
      </c>
      <c r="AF75" s="2">
        <f>SUMIFS('Выборка 1'!AF$2:AF$133,'Выборка 1'!$A$2:$A$133,$A75,'Выборка 1'!$B$2:$B$133,$B75)</f>
        <v>2623</v>
      </c>
      <c r="AG75" s="2">
        <f>SUMIFS('Выборка 1'!AG$2:AG$133,'Выборка 1'!$A$2:$A$133,$A75,'Выборка 1'!$B$2:$B$133,$B75)</f>
        <v>1245</v>
      </c>
      <c r="AH75" s="2">
        <f>SUMIFS('Выборка 1'!AH$2:AH$133,'Выборка 1'!$A$2:$A$133,$A75,'Выборка 1'!$B$2:$B$133,$B75)</f>
        <v>2463</v>
      </c>
      <c r="AI75" s="2">
        <f>SUMIFS('Выборка 1'!AI$2:AI$133,'Выборка 1'!$A$2:$A$133,$A75,'Выборка 1'!$B$2:$B$133,$B75)</f>
        <v>1051</v>
      </c>
      <c r="AJ75" s="2">
        <f>SUMIFS('Выборка 1'!AJ$2:AJ$133,'Выборка 1'!$A$2:$A$133,$A75,'Выборка 1'!$B$2:$B$133,$B75)</f>
        <v>1923</v>
      </c>
      <c r="AK75" s="2">
        <f>SUMIFS('Выборка 1'!AK$2:AK$133,'Выборка 1'!$A$2:$A$133,$A75,'Выборка 1'!$B$2:$B$133,$B75)</f>
        <v>433</v>
      </c>
      <c r="AL75" s="2">
        <f>SUMIFS('Выборка 1'!AL$2:AL$133,'Выборка 1'!$A$2:$A$133,$A75,'Выборка 1'!$B$2:$B$133,$B75)</f>
        <v>999</v>
      </c>
      <c r="AM75" s="2">
        <f>SUMIFS('Выборка 1'!AM$2:AM$133,'Выборка 1'!$A$2:$A$133,$A75,'Выборка 1'!$B$2:$B$133,$B75)</f>
        <v>210</v>
      </c>
      <c r="AN75" s="2">
        <f>SUMIFS('Выборка 1'!AN$2:AN$133,'Выборка 1'!$A$2:$A$133,$A75,'Выборка 1'!$B$2:$B$133,$B75)</f>
        <v>688</v>
      </c>
      <c r="AO75" s="2">
        <f>SUMIFS('Выборка 1'!AO$2:AO$133,'Выборка 1'!$A$2:$A$133,$A75,'Выборка 1'!$B$2:$B$133,$B75)</f>
        <v>149</v>
      </c>
      <c r="AP75" s="2">
        <f>SUMIFS('Выборка 1'!AP$2:AP$133,'Выборка 1'!$A$2:$A$133,$A75,'Выборка 1'!$B$2:$B$133,$B75)</f>
        <v>636</v>
      </c>
      <c r="AR75" s="2">
        <f t="shared" si="3"/>
        <v>59961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950</v>
      </c>
      <c r="D76" s="2">
        <f>SUMIFS('Выборка 1'!D$2:D$133,'Выборка 1'!$A$2:$A$133,$A76,'Выборка 1'!$B$2:$B$133,$B76)</f>
        <v>959</v>
      </c>
      <c r="E76" s="2">
        <f>SUMIFS('Выборка 1'!E$2:E$133,'Выборка 1'!$A$2:$A$133,$A76,'Выборка 1'!$B$2:$B$133,$B76)</f>
        <v>1841</v>
      </c>
      <c r="F76" s="2">
        <f>SUMIFS('Выборка 1'!F$2:F$133,'Выборка 1'!$A$2:$A$133,$A76,'Выборка 1'!$B$2:$B$133,$B76)</f>
        <v>1692</v>
      </c>
      <c r="G76" s="2">
        <f>SUMIFS('Выборка 1'!G$2:G$133,'Выборка 1'!$A$2:$A$133,$A76,'Выборка 1'!$B$2:$B$133,$B76)</f>
        <v>4975</v>
      </c>
      <c r="H76" s="2">
        <f>SUMIFS('Выборка 1'!H$2:H$133,'Выборка 1'!$A$2:$A$133,$A76,'Выборка 1'!$B$2:$B$133,$B76)</f>
        <v>4709</v>
      </c>
      <c r="I76" s="2">
        <f>SUMIFS('Выборка 1'!I$2:I$133,'Выборка 1'!$A$2:$A$133,$A76,'Выборка 1'!$B$2:$B$133,$B76)</f>
        <v>5555</v>
      </c>
      <c r="J76" s="2">
        <f>SUMIFS('Выборка 1'!J$2:J$133,'Выборка 1'!$A$2:$A$133,$A76,'Выборка 1'!$B$2:$B$133,$B76)</f>
        <v>5141</v>
      </c>
      <c r="K76" s="2">
        <f>SUMIFS('Выборка 1'!K$2:K$133,'Выборка 1'!$A$2:$A$133,$A76,'Выборка 1'!$B$2:$B$133,$B76)</f>
        <v>3233</v>
      </c>
      <c r="L76" s="2">
        <f>SUMIFS('Выборка 1'!L$2:L$133,'Выборка 1'!$A$2:$A$133,$A76,'Выборка 1'!$B$2:$B$133,$B76)</f>
        <v>2940</v>
      </c>
      <c r="M76" s="2">
        <f>SUMIFS('Выборка 1'!M$2:M$133,'Выборка 1'!$A$2:$A$133,$A76,'Выборка 1'!$B$2:$B$133,$B76)</f>
        <v>1744</v>
      </c>
      <c r="N76" s="2">
        <f>SUMIFS('Выборка 1'!N$2:N$133,'Выборка 1'!$A$2:$A$133,$A76,'Выборка 1'!$B$2:$B$133,$B76)</f>
        <v>1647</v>
      </c>
      <c r="O76" s="2">
        <f>SUMIFS('Выборка 1'!O$2:O$133,'Выборка 1'!$A$2:$A$133,$A76,'Выборка 1'!$B$2:$B$133,$B76)</f>
        <v>3634</v>
      </c>
      <c r="P76" s="2">
        <f>SUMIFS('Выборка 1'!P$2:P$133,'Выборка 1'!$A$2:$A$133,$A76,'Выборка 1'!$B$2:$B$133,$B76)</f>
        <v>3413</v>
      </c>
      <c r="Q76" s="2">
        <f>SUMIFS('Выборка 1'!Q$2:Q$133,'Выборка 1'!$A$2:$A$133,$A76,'Выборка 1'!$B$2:$B$133,$B76)</f>
        <v>3685</v>
      </c>
      <c r="R76" s="2">
        <f>SUMIFS('Выборка 1'!R$2:R$133,'Выборка 1'!$A$2:$A$133,$A76,'Выборка 1'!$B$2:$B$133,$B76)</f>
        <v>3121</v>
      </c>
      <c r="S76" s="2">
        <f>SUMIFS('Выборка 1'!S$2:S$133,'Выборка 1'!$A$2:$A$133,$A76,'Выборка 1'!$B$2:$B$133,$B76)</f>
        <v>5322</v>
      </c>
      <c r="T76" s="2">
        <f>SUMIFS('Выборка 1'!T$2:T$133,'Выборка 1'!$A$2:$A$133,$A76,'Выборка 1'!$B$2:$B$133,$B76)</f>
        <v>4861</v>
      </c>
      <c r="U76" s="2">
        <f>SUMIFS('Выборка 1'!U$2:U$133,'Выборка 1'!$A$2:$A$133,$A76,'Выборка 1'!$B$2:$B$133,$B76)</f>
        <v>6719</v>
      </c>
      <c r="V76" s="2">
        <f>SUMIFS('Выборка 1'!V$2:V$133,'Выборка 1'!$A$2:$A$133,$A76,'Выборка 1'!$B$2:$B$133,$B76)</f>
        <v>6755</v>
      </c>
      <c r="W76" s="2">
        <f>SUMIFS('Выборка 1'!W$2:W$133,'Выборка 1'!$A$2:$A$133,$A76,'Выборка 1'!$B$2:$B$133,$B76)</f>
        <v>5838</v>
      </c>
      <c r="X76" s="2">
        <f>SUMIFS('Выборка 1'!X$2:X$133,'Выборка 1'!$A$2:$A$133,$A76,'Выборка 1'!$B$2:$B$133,$B76)</f>
        <v>6331</v>
      </c>
      <c r="Y76" s="2">
        <f>SUMIFS('Выборка 1'!Y$2:Y$133,'Выборка 1'!$A$2:$A$133,$A76,'Выборка 1'!$B$2:$B$133,$B76)</f>
        <v>5428</v>
      </c>
      <c r="Z76" s="2">
        <f>SUMIFS('Выборка 1'!Z$2:Z$133,'Выборка 1'!$A$2:$A$133,$A76,'Выборка 1'!$B$2:$B$133,$B76)</f>
        <v>6255</v>
      </c>
      <c r="AA76" s="2">
        <f>SUMIFS('Выборка 1'!AA$2:AA$133,'Выборка 1'!$A$2:$A$133,$A76,'Выборка 1'!$B$2:$B$133,$B76)</f>
        <v>4944</v>
      </c>
      <c r="AB76" s="2">
        <f>SUMIFS('Выборка 1'!AB$2:AB$133,'Выборка 1'!$A$2:$A$133,$A76,'Выборка 1'!$B$2:$B$133,$B76)</f>
        <v>5573</v>
      </c>
      <c r="AC76" s="2">
        <f>SUMIFS('Выборка 1'!AC$2:AC$133,'Выборка 1'!$A$2:$A$133,$A76,'Выборка 1'!$B$2:$B$133,$B76)</f>
        <v>4454</v>
      </c>
      <c r="AD76" s="2">
        <f>SUMIFS('Выборка 1'!AD$2:AD$133,'Выборка 1'!$A$2:$A$133,$A76,'Выборка 1'!$B$2:$B$133,$B76)</f>
        <v>5519</v>
      </c>
      <c r="AE76" s="2">
        <f>SUMIFS('Выборка 1'!AE$2:AE$133,'Выборка 1'!$A$2:$A$133,$A76,'Выборка 1'!$B$2:$B$133,$B76)</f>
        <v>6103</v>
      </c>
      <c r="AF76" s="2">
        <f>SUMIFS('Выборка 1'!AF$2:AF$133,'Выборка 1'!$A$2:$A$133,$A76,'Выборка 1'!$B$2:$B$133,$B76)</f>
        <v>7255</v>
      </c>
      <c r="AG76" s="2">
        <f>SUMIFS('Выборка 1'!AG$2:AG$133,'Выборка 1'!$A$2:$A$133,$A76,'Выборка 1'!$B$2:$B$133,$B76)</f>
        <v>3604</v>
      </c>
      <c r="AH76" s="2">
        <f>SUMIFS('Выборка 1'!AH$2:AH$133,'Выборка 1'!$A$2:$A$133,$A76,'Выборка 1'!$B$2:$B$133,$B76)</f>
        <v>7577</v>
      </c>
      <c r="AI76" s="2">
        <f>SUMIFS('Выборка 1'!AI$2:AI$133,'Выборка 1'!$A$2:$A$133,$A76,'Выборка 1'!$B$2:$B$133,$B76)</f>
        <v>3578</v>
      </c>
      <c r="AJ76" s="2">
        <f>SUMIFS('Выборка 1'!AJ$2:AJ$133,'Выборка 1'!$A$2:$A$133,$A76,'Выборка 1'!$B$2:$B$133,$B76)</f>
        <v>6783</v>
      </c>
      <c r="AK76" s="2">
        <f>SUMIFS('Выборка 1'!AK$2:AK$133,'Выборка 1'!$A$2:$A$133,$A76,'Выборка 1'!$B$2:$B$133,$B76)</f>
        <v>1663</v>
      </c>
      <c r="AL76" s="2">
        <f>SUMIFS('Выборка 1'!AL$2:AL$133,'Выборка 1'!$A$2:$A$133,$A76,'Выборка 1'!$B$2:$B$133,$B76)</f>
        <v>3606</v>
      </c>
      <c r="AM76" s="2">
        <f>SUMIFS('Выборка 1'!AM$2:AM$133,'Выборка 1'!$A$2:$A$133,$A76,'Выборка 1'!$B$2:$B$133,$B76)</f>
        <v>891</v>
      </c>
      <c r="AN76" s="2">
        <f>SUMIFS('Выборка 1'!AN$2:AN$133,'Выборка 1'!$A$2:$A$133,$A76,'Выборка 1'!$B$2:$B$133,$B76)</f>
        <v>3039</v>
      </c>
      <c r="AO76" s="2">
        <f>SUMIFS('Выборка 1'!AO$2:AO$133,'Выборка 1'!$A$2:$A$133,$A76,'Выборка 1'!$B$2:$B$133,$B76)</f>
        <v>772</v>
      </c>
      <c r="AP76" s="2">
        <f>SUMIFS('Выборка 1'!AP$2:AP$133,'Выборка 1'!$A$2:$A$133,$A76,'Выборка 1'!$B$2:$B$133,$B76)</f>
        <v>3205</v>
      </c>
      <c r="AR76" s="2">
        <f t="shared" si="3"/>
        <v>165314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31" sqref="A1:A104857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46</v>
      </c>
      <c r="L1" s="54"/>
      <c r="M1" s="53" t="s">
        <v>45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2" t="s">
        <v>23</v>
      </c>
      <c r="L2" s="32" t="s">
        <v>24</v>
      </c>
      <c r="M2" s="32" t="s">
        <v>23</v>
      </c>
      <c r="N2" s="32" t="s">
        <v>24</v>
      </c>
      <c r="O2" s="32" t="s">
        <v>23</v>
      </c>
      <c r="P2" s="32" t="s">
        <v>24</v>
      </c>
      <c r="Q2" s="32" t="s">
        <v>23</v>
      </c>
      <c r="R2" s="32" t="s">
        <v>24</v>
      </c>
      <c r="S2" s="32" t="s">
        <v>23</v>
      </c>
      <c r="T2" s="32" t="s">
        <v>24</v>
      </c>
      <c r="U2" s="32" t="s">
        <v>23</v>
      </c>
      <c r="V2" s="32" t="s">
        <v>24</v>
      </c>
      <c r="W2" s="32" t="s">
        <v>23</v>
      </c>
      <c r="X2" s="32" t="s">
        <v>24</v>
      </c>
      <c r="Y2" s="32" t="s">
        <v>23</v>
      </c>
      <c r="Z2" s="32" t="s">
        <v>24</v>
      </c>
      <c r="AA2" s="32" t="s">
        <v>23</v>
      </c>
      <c r="AB2" s="32" t="s">
        <v>24</v>
      </c>
      <c r="AC2" s="32" t="s">
        <v>23</v>
      </c>
      <c r="AD2" s="32" t="s">
        <v>24</v>
      </c>
      <c r="AE2" s="32" t="s">
        <v>23</v>
      </c>
      <c r="AF2" s="32" t="s">
        <v>24</v>
      </c>
      <c r="AG2" s="32" t="s">
        <v>23</v>
      </c>
      <c r="AH2" s="32" t="s">
        <v>24</v>
      </c>
      <c r="AI2" s="32" t="s">
        <v>23</v>
      </c>
      <c r="AJ2" s="32" t="s">
        <v>24</v>
      </c>
      <c r="AK2" s="32" t="s">
        <v>23</v>
      </c>
      <c r="AL2" s="32" t="s">
        <v>24</v>
      </c>
      <c r="AM2" s="32" t="s">
        <v>23</v>
      </c>
      <c r="AN2" s="32" t="s">
        <v>24</v>
      </c>
      <c r="AO2" s="32" t="s">
        <v>23</v>
      </c>
      <c r="AP2" s="32" t="s">
        <v>24</v>
      </c>
    </row>
    <row r="3" spans="1:44">
      <c r="A3" s="1">
        <v>63031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2'!C$2:C$133,'Выборка 2'!$A$2:$A$133,$A29,'Выборка 2'!$B$2:$B$133,$B29)</f>
        <v>1513</v>
      </c>
      <c r="D29" s="2">
        <f>SUMIFS('Выборка 2'!D$2:D$133,'Выборка 2'!$A$2:$A$133,$A29,'Выборка 2'!$B$2:$B$133,$B29)</f>
        <v>1379</v>
      </c>
      <c r="E29" s="2">
        <f>SUMIFS('Выборка 2'!E$2:E$133,'Выборка 2'!$A$2:$A$133,$A29,'Выборка 2'!$B$2:$B$133,$B29)</f>
        <v>2653</v>
      </c>
      <c r="F29" s="2">
        <f>SUMIFS('Выборка 2'!F$2:F$133,'Выборка 2'!$A$2:$A$133,$A29,'Выборка 2'!$B$2:$B$133,$B29)</f>
        <v>2408</v>
      </c>
      <c r="G29" s="2">
        <f>SUMIFS('Выборка 2'!G$2:G$133,'Выборка 2'!$A$2:$A$133,$A29,'Выборка 2'!$B$2:$B$133,$B29)</f>
        <v>5480</v>
      </c>
      <c r="H29" s="2">
        <f>SUMIFS('Выборка 2'!H$2:H$133,'Выборка 2'!$A$2:$A$133,$A29,'Выборка 2'!$B$2:$B$133,$B29)</f>
        <v>5005</v>
      </c>
      <c r="I29" s="2">
        <f>SUMIFS('Выборка 2'!I$2:I$133,'Выборка 2'!$A$2:$A$133,$A29,'Выборка 2'!$B$2:$B$133,$B29)</f>
        <v>5540</v>
      </c>
      <c r="J29" s="2">
        <f>SUMIFS('Выборка 2'!J$2:J$133,'Выборка 2'!$A$2:$A$133,$A29,'Выборка 2'!$B$2:$B$133,$B29)</f>
        <v>5062</v>
      </c>
      <c r="K29" s="2">
        <f>SUMIFS('Выборка 2'!K$2:K$133,'Выборка 2'!$A$2:$A$133,$A29,'Выборка 2'!$B$2:$B$133,$B29)</f>
        <v>3267</v>
      </c>
      <c r="L29" s="2">
        <f>SUMIFS('Выборка 2'!L$2:L$133,'Выборка 2'!$A$2:$A$133,$A29,'Выборка 2'!$B$2:$B$133,$B29)</f>
        <v>3048</v>
      </c>
      <c r="M29" s="2">
        <f>SUMIFS('Выборка 2'!M$2:M$133,'Выборка 2'!$A$2:$A$133,$A29,'Выборка 2'!$B$2:$B$133,$B29)</f>
        <v>1900</v>
      </c>
      <c r="N29" s="2">
        <f>SUMIFS('Выборка 2'!N$2:N$133,'Выборка 2'!$A$2:$A$133,$A29,'Выборка 2'!$B$2:$B$133,$B29)</f>
        <v>1949</v>
      </c>
      <c r="O29" s="2">
        <f>SUMIFS('Выборка 2'!O$2:O$133,'Выборка 2'!$A$2:$A$133,$A29,'Выборка 2'!$B$2:$B$133,$B29)</f>
        <v>4287</v>
      </c>
      <c r="P29" s="2">
        <f>SUMIFS('Выборка 2'!P$2:P$133,'Выборка 2'!$A$2:$A$133,$A29,'Выборка 2'!$B$2:$B$133,$B29)</f>
        <v>4413</v>
      </c>
      <c r="Q29" s="2">
        <f>SUMIFS('Выборка 2'!Q$2:Q$133,'Выборка 2'!$A$2:$A$133,$A29,'Выборка 2'!$B$2:$B$133,$B29)</f>
        <v>4180</v>
      </c>
      <c r="R29" s="2">
        <f>SUMIFS('Выборка 2'!R$2:R$133,'Выборка 2'!$A$2:$A$133,$A29,'Выборка 2'!$B$2:$B$133,$B29)</f>
        <v>4065</v>
      </c>
      <c r="S29" s="2">
        <f>SUMIFS('Выборка 2'!S$2:S$133,'Выборка 2'!$A$2:$A$133,$A29,'Выборка 2'!$B$2:$B$133,$B29)</f>
        <v>5655</v>
      </c>
      <c r="T29" s="2">
        <f>SUMIFS('Выборка 2'!T$2:T$133,'Выборка 2'!$A$2:$A$133,$A29,'Выборка 2'!$B$2:$B$133,$B29)</f>
        <v>5484</v>
      </c>
      <c r="U29" s="2">
        <f>SUMIFS('Выборка 2'!U$2:U$133,'Выборка 2'!$A$2:$A$133,$A29,'Выборка 2'!$B$2:$B$133,$B29)</f>
        <v>7826</v>
      </c>
      <c r="V29" s="2">
        <f>SUMIFS('Выборка 2'!V$2:V$133,'Выборка 2'!$A$2:$A$133,$A29,'Выборка 2'!$B$2:$B$133,$B29)</f>
        <v>7596</v>
      </c>
      <c r="W29" s="2">
        <f>SUMIFS('Выборка 2'!W$2:W$133,'Выборка 2'!$A$2:$A$133,$A29,'Выборка 2'!$B$2:$B$133,$B29)</f>
        <v>6930</v>
      </c>
      <c r="X29" s="2">
        <f>SUMIFS('Выборка 2'!X$2:X$133,'Выборка 2'!$A$2:$A$133,$A29,'Выборка 2'!$B$2:$B$133,$B29)</f>
        <v>7041</v>
      </c>
      <c r="Y29" s="2">
        <f>SUMIFS('Выборка 2'!Y$2:Y$133,'Выборка 2'!$A$2:$A$133,$A29,'Выборка 2'!$B$2:$B$133,$B29)</f>
        <v>6337</v>
      </c>
      <c r="Z29" s="2">
        <f>SUMIFS('Выборка 2'!Z$2:Z$133,'Выборка 2'!$A$2:$A$133,$A29,'Выборка 2'!$B$2:$B$133,$B29)</f>
        <v>6815</v>
      </c>
      <c r="AA29" s="2">
        <f>SUMIFS('Выборка 2'!AA$2:AA$133,'Выборка 2'!$A$2:$A$133,$A29,'Выборка 2'!$B$2:$B$133,$B29)</f>
        <v>5704</v>
      </c>
      <c r="AB29" s="2">
        <f>SUMIFS('Выборка 2'!AB$2:AB$133,'Выборка 2'!$A$2:$A$133,$A29,'Выборка 2'!$B$2:$B$133,$B29)</f>
        <v>6444</v>
      </c>
      <c r="AC29" s="2">
        <f>SUMIFS('Выборка 2'!AC$2:AC$133,'Выборка 2'!$A$2:$A$133,$A29,'Выборка 2'!$B$2:$B$133,$B29)</f>
        <v>5500</v>
      </c>
      <c r="AD29" s="2">
        <f>SUMIFS('Выборка 2'!AD$2:AD$133,'Выборка 2'!$A$2:$A$133,$A29,'Выборка 2'!$B$2:$B$133,$B29)</f>
        <v>6429</v>
      </c>
      <c r="AE29" s="2">
        <f>SUMIFS('Выборка 2'!AE$2:AE$133,'Выборка 2'!$A$2:$A$133,$A29,'Выборка 2'!$B$2:$B$133,$B29)</f>
        <v>7138</v>
      </c>
      <c r="AF29" s="2">
        <f>SUMIFS('Выборка 2'!AF$2:AF$133,'Выборка 2'!$A$2:$A$133,$A29,'Выборка 2'!$B$2:$B$133,$B29)</f>
        <v>7992</v>
      </c>
      <c r="AG29" s="2">
        <f>SUMIFS('Выборка 2'!AG$2:AG$133,'Выборка 2'!$A$2:$A$133,$A29,'Выборка 2'!$B$2:$B$133,$B29)</f>
        <v>3872</v>
      </c>
      <c r="AH29" s="2">
        <f>SUMIFS('Выборка 2'!AH$2:AH$133,'Выборка 2'!$A$2:$A$133,$A29,'Выборка 2'!$B$2:$B$133,$B29)</f>
        <v>7372</v>
      </c>
      <c r="AI29" s="2">
        <f>SUMIFS('Выборка 2'!AI$2:AI$133,'Выборка 2'!$A$2:$A$133,$A29,'Выборка 2'!$B$2:$B$133,$B29)</f>
        <v>3107</v>
      </c>
      <c r="AJ29" s="2">
        <f>SUMIFS('Выборка 2'!AJ$2:AJ$133,'Выборка 2'!$A$2:$A$133,$A29,'Выборка 2'!$B$2:$B$133,$B29)</f>
        <v>5685</v>
      </c>
      <c r="AK29" s="2">
        <f>SUMIFS('Выборка 2'!AK$2:AK$133,'Выборка 2'!$A$2:$A$133,$A29,'Выборка 2'!$B$2:$B$133,$B29)</f>
        <v>1314</v>
      </c>
      <c r="AL29" s="2">
        <f>SUMIFS('Выборка 2'!AL$2:AL$133,'Выборка 2'!$A$2:$A$133,$A29,'Выборка 2'!$B$2:$B$133,$B29)</f>
        <v>3129</v>
      </c>
      <c r="AM29" s="2">
        <f>SUMIFS('Выборка 2'!AM$2:AM$133,'Выборка 2'!$A$2:$A$133,$A29,'Выборка 2'!$B$2:$B$133,$B29)</f>
        <v>732</v>
      </c>
      <c r="AN29" s="2">
        <f>SUMIFS('Выборка 2'!AN$2:AN$133,'Выборка 2'!$A$2:$A$133,$A29,'Выборка 2'!$B$2:$B$133,$B29)</f>
        <v>2403</v>
      </c>
      <c r="AO29" s="2">
        <f>SUMIFS('Выборка 2'!AO$2:AO$133,'Выборка 2'!$A$2:$A$133,$A29,'Выборка 2'!$B$2:$B$133,$B29)</f>
        <v>508</v>
      </c>
      <c r="AP29" s="2">
        <f>SUMIFS('Выборка 2'!AP$2:AP$133,'Выборка 2'!$A$2:$A$133,$A29,'Выборка 2'!$B$2:$B$133,$B29)</f>
        <v>2128</v>
      </c>
      <c r="AR29" s="2">
        <f t="shared" si="0"/>
        <v>179290</v>
      </c>
    </row>
    <row r="30" spans="1:44">
      <c r="A30" s="1">
        <v>63031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2'!C$2:C$133,'Выборка 2'!$A$2:$A$133,$A33,'Выборка 2'!$B$2:$B$133,$B33)</f>
        <v>1853</v>
      </c>
      <c r="D33" s="2">
        <f>SUMIFS('Выборка 2'!D$2:D$133,'Выборка 2'!$A$2:$A$133,$A33,'Выборка 2'!$B$2:$B$133,$B33)</f>
        <v>1778</v>
      </c>
      <c r="E33" s="2">
        <f>SUMIFS('Выборка 2'!E$2:E$133,'Выборка 2'!$A$2:$A$133,$A33,'Выборка 2'!$B$2:$B$133,$B33)</f>
        <v>3122</v>
      </c>
      <c r="F33" s="2">
        <f>SUMIFS('Выборка 2'!F$2:F$133,'Выборка 2'!$A$2:$A$133,$A33,'Выборка 2'!$B$2:$B$133,$B33)</f>
        <v>2987</v>
      </c>
      <c r="G33" s="2">
        <f>SUMIFS('Выборка 2'!G$2:G$133,'Выборка 2'!$A$2:$A$133,$A33,'Выборка 2'!$B$2:$B$133,$B33)</f>
        <v>5218</v>
      </c>
      <c r="H33" s="2">
        <f>SUMIFS('Выборка 2'!H$2:H$133,'Выборка 2'!$A$2:$A$133,$A33,'Выборка 2'!$B$2:$B$133,$B33)</f>
        <v>4875</v>
      </c>
      <c r="I33" s="2">
        <f>SUMIFS('Выборка 2'!I$2:I$133,'Выборка 2'!$A$2:$A$133,$A33,'Выборка 2'!$B$2:$B$133,$B33)</f>
        <v>4051</v>
      </c>
      <c r="J33" s="2">
        <f>SUMIFS('Выборка 2'!J$2:J$133,'Выборка 2'!$A$2:$A$133,$A33,'Выборка 2'!$B$2:$B$133,$B33)</f>
        <v>3760</v>
      </c>
      <c r="K33" s="2">
        <f>SUMIFS('Выборка 2'!K$2:K$133,'Выборка 2'!$A$2:$A$133,$A33,'Выборка 2'!$B$2:$B$133,$B33)</f>
        <v>2111</v>
      </c>
      <c r="L33" s="2">
        <f>SUMIFS('Выборка 2'!L$2:L$133,'Выборка 2'!$A$2:$A$133,$A33,'Выборка 2'!$B$2:$B$133,$B33)</f>
        <v>2129</v>
      </c>
      <c r="M33" s="2">
        <f>SUMIFS('Выборка 2'!M$2:M$133,'Выборка 2'!$A$2:$A$133,$A33,'Выборка 2'!$B$2:$B$133,$B33)</f>
        <v>1478</v>
      </c>
      <c r="N33" s="2">
        <f>SUMIFS('Выборка 2'!N$2:N$133,'Выборка 2'!$A$2:$A$133,$A33,'Выборка 2'!$B$2:$B$133,$B33)</f>
        <v>1508</v>
      </c>
      <c r="O33" s="2">
        <f>SUMIFS('Выборка 2'!O$2:O$133,'Выборка 2'!$A$2:$A$133,$A33,'Выборка 2'!$B$2:$B$133,$B33)</f>
        <v>3248</v>
      </c>
      <c r="P33" s="2">
        <f>SUMIFS('Выборка 2'!P$2:P$133,'Выборка 2'!$A$2:$A$133,$A33,'Выборка 2'!$B$2:$B$133,$B33)</f>
        <v>3374</v>
      </c>
      <c r="Q33" s="2">
        <f>SUMIFS('Выборка 2'!Q$2:Q$133,'Выборка 2'!$A$2:$A$133,$A33,'Выборка 2'!$B$2:$B$133,$B33)</f>
        <v>2722</v>
      </c>
      <c r="R33" s="2">
        <f>SUMIFS('Выборка 2'!R$2:R$133,'Выборка 2'!$A$2:$A$133,$A33,'Выборка 2'!$B$2:$B$133,$B33)</f>
        <v>3093</v>
      </c>
      <c r="S33" s="2">
        <f>SUMIFS('Выборка 2'!S$2:S$133,'Выборка 2'!$A$2:$A$133,$A33,'Выборка 2'!$B$2:$B$133,$B33)</f>
        <v>3769</v>
      </c>
      <c r="T33" s="2">
        <f>SUMIFS('Выборка 2'!T$2:T$133,'Выборка 2'!$A$2:$A$133,$A33,'Выборка 2'!$B$2:$B$133,$B33)</f>
        <v>3888</v>
      </c>
      <c r="U33" s="2">
        <f>SUMIFS('Выборка 2'!U$2:U$133,'Выборка 2'!$A$2:$A$133,$A33,'Выборка 2'!$B$2:$B$133,$B33)</f>
        <v>4972</v>
      </c>
      <c r="V33" s="2">
        <f>SUMIFS('Выборка 2'!V$2:V$133,'Выборка 2'!$A$2:$A$133,$A33,'Выборка 2'!$B$2:$B$133,$B33)</f>
        <v>5356</v>
      </c>
      <c r="W33" s="2">
        <f>SUMIFS('Выборка 2'!W$2:W$133,'Выборка 2'!$A$2:$A$133,$A33,'Выборка 2'!$B$2:$B$133,$B33)</f>
        <v>4157</v>
      </c>
      <c r="X33" s="2">
        <f>SUMIFS('Выборка 2'!X$2:X$133,'Выборка 2'!$A$2:$A$133,$A33,'Выборка 2'!$B$2:$B$133,$B33)</f>
        <v>4507</v>
      </c>
      <c r="Y33" s="2">
        <f>SUMIFS('Выборка 2'!Y$2:Y$133,'Выборка 2'!$A$2:$A$133,$A33,'Выборка 2'!$B$2:$B$133,$B33)</f>
        <v>3629</v>
      </c>
      <c r="Z33" s="2">
        <f>SUMIFS('Выборка 2'!Z$2:Z$133,'Выборка 2'!$A$2:$A$133,$A33,'Выборка 2'!$B$2:$B$133,$B33)</f>
        <v>4151</v>
      </c>
      <c r="AA33" s="2">
        <f>SUMIFS('Выборка 2'!AA$2:AA$133,'Выборка 2'!$A$2:$A$133,$A33,'Выборка 2'!$B$2:$B$133,$B33)</f>
        <v>3273</v>
      </c>
      <c r="AB33" s="2">
        <f>SUMIFS('Выборка 2'!AB$2:AB$133,'Выборка 2'!$A$2:$A$133,$A33,'Выборка 2'!$B$2:$B$133,$B33)</f>
        <v>3783</v>
      </c>
      <c r="AC33" s="2">
        <f>SUMIFS('Выборка 2'!AC$2:AC$133,'Выборка 2'!$A$2:$A$133,$A33,'Выборка 2'!$B$2:$B$133,$B33)</f>
        <v>2637</v>
      </c>
      <c r="AD33" s="2">
        <f>SUMIFS('Выборка 2'!AD$2:AD$133,'Выборка 2'!$A$2:$A$133,$A33,'Выборка 2'!$B$2:$B$133,$B33)</f>
        <v>3177</v>
      </c>
      <c r="AE33" s="2">
        <f>SUMIFS('Выборка 2'!AE$2:AE$133,'Выборка 2'!$A$2:$A$133,$A33,'Выборка 2'!$B$2:$B$133,$B33)</f>
        <v>3265</v>
      </c>
      <c r="AF33" s="2">
        <f>SUMIFS('Выборка 2'!AF$2:AF$133,'Выборка 2'!$A$2:$A$133,$A33,'Выборка 2'!$B$2:$B$133,$B33)</f>
        <v>3842</v>
      </c>
      <c r="AG33" s="2">
        <f>SUMIFS('Выборка 2'!AG$2:AG$133,'Выборка 2'!$A$2:$A$133,$A33,'Выборка 2'!$B$2:$B$133,$B33)</f>
        <v>1762</v>
      </c>
      <c r="AH33" s="2">
        <f>SUMIFS('Выборка 2'!AH$2:AH$133,'Выборка 2'!$A$2:$A$133,$A33,'Выборка 2'!$B$2:$B$133,$B33)</f>
        <v>3708</v>
      </c>
      <c r="AI33" s="2">
        <f>SUMIFS('Выборка 2'!AI$2:AI$133,'Выборка 2'!$A$2:$A$133,$A33,'Выборка 2'!$B$2:$B$133,$B33)</f>
        <v>1586</v>
      </c>
      <c r="AJ33" s="2">
        <f>SUMIFS('Выборка 2'!AJ$2:AJ$133,'Выборка 2'!$A$2:$A$133,$A33,'Выборка 2'!$B$2:$B$133,$B33)</f>
        <v>3471</v>
      </c>
      <c r="AK33" s="2">
        <f>SUMIFS('Выборка 2'!AK$2:AK$133,'Выборка 2'!$A$2:$A$133,$A33,'Выборка 2'!$B$2:$B$133,$B33)</f>
        <v>817</v>
      </c>
      <c r="AL33" s="2">
        <f>SUMIFS('Выборка 2'!AL$2:AL$133,'Выборка 2'!$A$2:$A$133,$A33,'Выборка 2'!$B$2:$B$133,$B33)</f>
        <v>2054</v>
      </c>
      <c r="AM33" s="2">
        <f>SUMIFS('Выборка 2'!AM$2:AM$133,'Выборка 2'!$A$2:$A$133,$A33,'Выборка 2'!$B$2:$B$133,$B33)</f>
        <v>446</v>
      </c>
      <c r="AN33" s="2">
        <f>SUMIFS('Выборка 2'!AN$2:AN$133,'Выборка 2'!$A$2:$A$133,$A33,'Выборка 2'!$B$2:$B$133,$B33)</f>
        <v>1467</v>
      </c>
      <c r="AO33" s="2">
        <f>SUMIFS('Выборка 2'!AO$2:AO$133,'Выборка 2'!$A$2:$A$133,$A33,'Выборка 2'!$B$2:$B$133,$B33)</f>
        <v>296</v>
      </c>
      <c r="AP33" s="2">
        <f>SUMIFS('Выборка 2'!AP$2:AP$133,'Выборка 2'!$A$2:$A$133,$A33,'Выборка 2'!$B$2:$B$133,$B33)</f>
        <v>1142</v>
      </c>
      <c r="AR33" s="2">
        <f t="shared" si="0"/>
        <v>118462</v>
      </c>
    </row>
    <row r="34" spans="1:44">
      <c r="A34" s="1">
        <v>63031</v>
      </c>
      <c r="B34" s="1">
        <v>5008</v>
      </c>
      <c r="C34" s="2">
        <f>SUMIFS('Выборка 2'!C$2:C$133,'Выборка 2'!$A$2:$A$133,$A34,'Выборка 2'!$B$2:$B$133,$B34)</f>
        <v>8230</v>
      </c>
      <c r="D34" s="2">
        <f>SUMIFS('Выборка 2'!D$2:D$133,'Выборка 2'!$A$2:$A$133,$A34,'Выборка 2'!$B$2:$B$133,$B34)</f>
        <v>7790</v>
      </c>
      <c r="E34" s="2">
        <f>SUMIFS('Выборка 2'!E$2:E$133,'Выборка 2'!$A$2:$A$133,$A34,'Выборка 2'!$B$2:$B$133,$B34)</f>
        <v>14809</v>
      </c>
      <c r="F34" s="2">
        <f>SUMIFS('Выборка 2'!F$2:F$133,'Выборка 2'!$A$2:$A$133,$A34,'Выборка 2'!$B$2:$B$133,$B34)</f>
        <v>14158</v>
      </c>
      <c r="G34" s="2">
        <f>SUMIFS('Выборка 2'!G$2:G$133,'Выборка 2'!$A$2:$A$133,$A34,'Выборка 2'!$B$2:$B$133,$B34)</f>
        <v>25791</v>
      </c>
      <c r="H34" s="2">
        <f>SUMIFS('Выборка 2'!H$2:H$133,'Выборка 2'!$A$2:$A$133,$A34,'Выборка 2'!$B$2:$B$133,$B34)</f>
        <v>24683</v>
      </c>
      <c r="I34" s="2">
        <f>SUMIFS('Выборка 2'!I$2:I$133,'Выборка 2'!$A$2:$A$133,$A34,'Выборка 2'!$B$2:$B$133,$B34)</f>
        <v>23307</v>
      </c>
      <c r="J34" s="2">
        <f>SUMIFS('Выборка 2'!J$2:J$133,'Выборка 2'!$A$2:$A$133,$A34,'Выборка 2'!$B$2:$B$133,$B34)</f>
        <v>22181</v>
      </c>
      <c r="K34" s="2">
        <f>SUMIFS('Выборка 2'!K$2:K$133,'Выборка 2'!$A$2:$A$133,$A34,'Выборка 2'!$B$2:$B$133,$B34)</f>
        <v>12678</v>
      </c>
      <c r="L34" s="2">
        <f>SUMIFS('Выборка 2'!L$2:L$133,'Выборка 2'!$A$2:$A$133,$A34,'Выборка 2'!$B$2:$B$133,$B34)</f>
        <v>11867</v>
      </c>
      <c r="M34" s="2">
        <f>SUMIFS('Выборка 2'!M$2:M$133,'Выборка 2'!$A$2:$A$133,$A34,'Выборка 2'!$B$2:$B$133,$B34)</f>
        <v>8763</v>
      </c>
      <c r="N34" s="2">
        <f>SUMIFS('Выборка 2'!N$2:N$133,'Выборка 2'!$A$2:$A$133,$A34,'Выборка 2'!$B$2:$B$133,$B34)</f>
        <v>9080</v>
      </c>
      <c r="O34" s="2">
        <f>SUMIFS('Выборка 2'!O$2:O$133,'Выборка 2'!$A$2:$A$133,$A34,'Выборка 2'!$B$2:$B$133,$B34)</f>
        <v>19139</v>
      </c>
      <c r="P34" s="2">
        <f>SUMIFS('Выборка 2'!P$2:P$133,'Выборка 2'!$A$2:$A$133,$A34,'Выборка 2'!$B$2:$B$133,$B34)</f>
        <v>20658</v>
      </c>
      <c r="Q34" s="2">
        <f>SUMIFS('Выборка 2'!Q$2:Q$133,'Выборка 2'!$A$2:$A$133,$A34,'Выборка 2'!$B$2:$B$133,$B34)</f>
        <v>15643</v>
      </c>
      <c r="R34" s="2">
        <f>SUMIFS('Выборка 2'!R$2:R$133,'Выборка 2'!$A$2:$A$133,$A34,'Выборка 2'!$B$2:$B$133,$B34)</f>
        <v>17803</v>
      </c>
      <c r="S34" s="2">
        <f>SUMIFS('Выборка 2'!S$2:S$133,'Выборка 2'!$A$2:$A$133,$A34,'Выборка 2'!$B$2:$B$133,$B34)</f>
        <v>21551</v>
      </c>
      <c r="T34" s="2">
        <f>SUMIFS('Выборка 2'!T$2:T$133,'Выборка 2'!$A$2:$A$133,$A34,'Выборка 2'!$B$2:$B$133,$B34)</f>
        <v>24081</v>
      </c>
      <c r="U34" s="2">
        <f>SUMIFS('Выборка 2'!U$2:U$133,'Выборка 2'!$A$2:$A$133,$A34,'Выборка 2'!$B$2:$B$133,$B34)</f>
        <v>30671</v>
      </c>
      <c r="V34" s="2">
        <f>SUMIFS('Выборка 2'!V$2:V$133,'Выборка 2'!$A$2:$A$133,$A34,'Выборка 2'!$B$2:$B$133,$B34)</f>
        <v>34571</v>
      </c>
      <c r="W34" s="2">
        <f>SUMIFS('Выборка 2'!W$2:W$133,'Выборка 2'!$A$2:$A$133,$A34,'Выборка 2'!$B$2:$B$133,$B34)</f>
        <v>26623</v>
      </c>
      <c r="X34" s="2">
        <f>SUMIFS('Выборка 2'!X$2:X$133,'Выборка 2'!$A$2:$A$133,$A34,'Выборка 2'!$B$2:$B$133,$B34)</f>
        <v>31466</v>
      </c>
      <c r="Y34" s="2">
        <f>SUMIFS('Выборка 2'!Y$2:Y$133,'Выборка 2'!$A$2:$A$133,$A34,'Выборка 2'!$B$2:$B$133,$B34)</f>
        <v>23713</v>
      </c>
      <c r="Z34" s="2">
        <f>SUMIFS('Выборка 2'!Z$2:Z$133,'Выборка 2'!$A$2:$A$133,$A34,'Выборка 2'!$B$2:$B$133,$B34)</f>
        <v>29430</v>
      </c>
      <c r="AA34" s="2">
        <f>SUMIFS('Выборка 2'!AA$2:AA$133,'Выборка 2'!$A$2:$A$133,$A34,'Выборка 2'!$B$2:$B$133,$B34)</f>
        <v>21300</v>
      </c>
      <c r="AB34" s="2">
        <f>SUMIFS('Выборка 2'!AB$2:AB$133,'Выборка 2'!$A$2:$A$133,$A34,'Выборка 2'!$B$2:$B$133,$B34)</f>
        <v>25760</v>
      </c>
      <c r="AC34" s="2">
        <f>SUMIFS('Выборка 2'!AC$2:AC$133,'Выборка 2'!$A$2:$A$133,$A34,'Выборка 2'!$B$2:$B$133,$B34)</f>
        <v>18408</v>
      </c>
      <c r="AD34" s="2">
        <f>SUMIFS('Выборка 2'!AD$2:AD$133,'Выборка 2'!$A$2:$A$133,$A34,'Выборка 2'!$B$2:$B$133,$B34)</f>
        <v>24059</v>
      </c>
      <c r="AE34" s="2">
        <f>SUMIFS('Выборка 2'!AE$2:AE$133,'Выборка 2'!$A$2:$A$133,$A34,'Выборка 2'!$B$2:$B$133,$B34)</f>
        <v>24319</v>
      </c>
      <c r="AF34" s="2">
        <f>SUMIFS('Выборка 2'!AF$2:AF$133,'Выборка 2'!$A$2:$A$133,$A34,'Выборка 2'!$B$2:$B$133,$B34)</f>
        <v>29806</v>
      </c>
      <c r="AG34" s="2">
        <f>SUMIFS('Выборка 2'!AG$2:AG$133,'Выборка 2'!$A$2:$A$133,$A34,'Выборка 2'!$B$2:$B$133,$B34)</f>
        <v>13755</v>
      </c>
      <c r="AH34" s="2">
        <f>SUMIFS('Выборка 2'!AH$2:AH$133,'Выборка 2'!$A$2:$A$133,$A34,'Выборка 2'!$B$2:$B$133,$B34)</f>
        <v>29206</v>
      </c>
      <c r="AI34" s="2">
        <f>SUMIFS('Выборка 2'!AI$2:AI$133,'Выборка 2'!$A$2:$A$133,$A34,'Выборка 2'!$B$2:$B$133,$B34)</f>
        <v>12699</v>
      </c>
      <c r="AJ34" s="2">
        <f>SUMIFS('Выборка 2'!AJ$2:AJ$133,'Выборка 2'!$A$2:$A$133,$A34,'Выборка 2'!$B$2:$B$133,$B34)</f>
        <v>24977</v>
      </c>
      <c r="AK34" s="2">
        <f>SUMIFS('Выборка 2'!AK$2:AK$133,'Выборка 2'!$A$2:$A$133,$A34,'Выборка 2'!$B$2:$B$133,$B34)</f>
        <v>6014</v>
      </c>
      <c r="AL34" s="2">
        <f>SUMIFS('Выборка 2'!AL$2:AL$133,'Выборка 2'!$A$2:$A$133,$A34,'Выборка 2'!$B$2:$B$133,$B34)</f>
        <v>14173</v>
      </c>
      <c r="AM34" s="2">
        <f>SUMIFS('Выборка 2'!AM$2:AM$133,'Выборка 2'!$A$2:$A$133,$A34,'Выборка 2'!$B$2:$B$133,$B34)</f>
        <v>2970</v>
      </c>
      <c r="AN34" s="2">
        <f>SUMIFS('Выборка 2'!AN$2:AN$133,'Выборка 2'!$A$2:$A$133,$A34,'Выборка 2'!$B$2:$B$133,$B34)</f>
        <v>9198</v>
      </c>
      <c r="AO34" s="2">
        <f>SUMIFS('Выборка 2'!AO$2:AO$133,'Выборка 2'!$A$2:$A$133,$A34,'Выборка 2'!$B$2:$B$133,$B34)</f>
        <v>2012</v>
      </c>
      <c r="AP34" s="2">
        <f>SUMIFS('Выборка 2'!AP$2:AP$133,'Выборка 2'!$A$2:$A$133,$A34,'Выборка 2'!$B$2:$B$133,$B34)</f>
        <v>8222</v>
      </c>
      <c r="AR34" s="2">
        <f t="shared" si="0"/>
        <v>745564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563</v>
      </c>
      <c r="D61" s="2">
        <f>SUMIFS('Выборка 2'!D$2:D$133,'Выборка 2'!$A$2:$A$133,$A61,'Выборка 2'!$B$2:$B$133,$B61)</f>
        <v>526</v>
      </c>
      <c r="E61" s="2">
        <f>SUMIFS('Выборка 2'!E$2:E$133,'Выборка 2'!$A$2:$A$133,$A61,'Выборка 2'!$B$2:$B$133,$B61)</f>
        <v>1254</v>
      </c>
      <c r="F61" s="2">
        <f>SUMIFS('Выборка 2'!F$2:F$133,'Выборка 2'!$A$2:$A$133,$A61,'Выборка 2'!$B$2:$B$133,$B61)</f>
        <v>1101</v>
      </c>
      <c r="G61" s="2">
        <f>SUMIFS('Выборка 2'!G$2:G$133,'Выборка 2'!$A$2:$A$133,$A61,'Выборка 2'!$B$2:$B$133,$B61)</f>
        <v>3709</v>
      </c>
      <c r="H61" s="2">
        <f>SUMIFS('Выборка 2'!H$2:H$133,'Выборка 2'!$A$2:$A$133,$A61,'Выборка 2'!$B$2:$B$133,$B61)</f>
        <v>3397</v>
      </c>
      <c r="I61" s="2">
        <f>SUMIFS('Выборка 2'!I$2:I$133,'Выборка 2'!$A$2:$A$133,$A61,'Выборка 2'!$B$2:$B$133,$B61)</f>
        <v>4044</v>
      </c>
      <c r="J61" s="2">
        <f>SUMIFS('Выборка 2'!J$2:J$133,'Выборка 2'!$A$2:$A$133,$A61,'Выборка 2'!$B$2:$B$133,$B61)</f>
        <v>3923</v>
      </c>
      <c r="K61" s="2">
        <f>SUMIFS('Выборка 2'!K$2:K$133,'Выборка 2'!$A$2:$A$133,$A61,'Выборка 2'!$B$2:$B$133,$B61)</f>
        <v>2285</v>
      </c>
      <c r="L61" s="2">
        <f>SUMIFS('Выборка 2'!L$2:L$133,'Выборка 2'!$A$2:$A$133,$A61,'Выборка 2'!$B$2:$B$133,$B61)</f>
        <v>2035</v>
      </c>
      <c r="M61" s="2">
        <f>SUMIFS('Выборка 2'!M$2:M$133,'Выборка 2'!$A$2:$A$133,$A61,'Выборка 2'!$B$2:$B$133,$B61)</f>
        <v>1312</v>
      </c>
      <c r="N61" s="2">
        <f>SUMIFS('Выборка 2'!N$2:N$133,'Выборка 2'!$A$2:$A$133,$A61,'Выборка 2'!$B$2:$B$133,$B61)</f>
        <v>1205</v>
      </c>
      <c r="O61" s="2">
        <f>SUMIFS('Выборка 2'!O$2:O$133,'Выборка 2'!$A$2:$A$133,$A61,'Выборка 2'!$B$2:$B$133,$B61)</f>
        <v>2893</v>
      </c>
      <c r="P61" s="2">
        <f>SUMIFS('Выборка 2'!P$2:P$133,'Выборка 2'!$A$2:$A$133,$A61,'Выборка 2'!$B$2:$B$133,$B61)</f>
        <v>2692</v>
      </c>
      <c r="Q61" s="2">
        <f>SUMIFS('Выборка 2'!Q$2:Q$133,'Выборка 2'!$A$2:$A$133,$A61,'Выборка 2'!$B$2:$B$133,$B61)</f>
        <v>3575</v>
      </c>
      <c r="R61" s="2">
        <f>SUMIFS('Выборка 2'!R$2:R$133,'Выборка 2'!$A$2:$A$133,$A61,'Выборка 2'!$B$2:$B$133,$B61)</f>
        <v>3028</v>
      </c>
      <c r="S61" s="2">
        <f>SUMIFS('Выборка 2'!S$2:S$133,'Выборка 2'!$A$2:$A$133,$A61,'Выборка 2'!$B$2:$B$133,$B61)</f>
        <v>5225</v>
      </c>
      <c r="T61" s="2">
        <f>SUMIFS('Выборка 2'!T$2:T$133,'Выборка 2'!$A$2:$A$133,$A61,'Выборка 2'!$B$2:$B$133,$B61)</f>
        <v>4472</v>
      </c>
      <c r="U61" s="2">
        <f>SUMIFS('Выборка 2'!U$2:U$133,'Выборка 2'!$A$2:$A$133,$A61,'Выборка 2'!$B$2:$B$133,$B61)</f>
        <v>6335</v>
      </c>
      <c r="V61" s="2">
        <f>SUMIFS('Выборка 2'!V$2:V$133,'Выборка 2'!$A$2:$A$133,$A61,'Выборка 2'!$B$2:$B$133,$B61)</f>
        <v>5509</v>
      </c>
      <c r="W61" s="2">
        <f>SUMIFS('Выборка 2'!W$2:W$133,'Выборка 2'!$A$2:$A$133,$A61,'Выборка 2'!$B$2:$B$133,$B61)</f>
        <v>4999</v>
      </c>
      <c r="X61" s="2">
        <f>SUMIFS('Выборка 2'!X$2:X$133,'Выборка 2'!$A$2:$A$133,$A61,'Выборка 2'!$B$2:$B$133,$B61)</f>
        <v>4848</v>
      </c>
      <c r="Y61" s="2">
        <f>SUMIFS('Выборка 2'!Y$2:Y$133,'Выборка 2'!$A$2:$A$133,$A61,'Выборка 2'!$B$2:$B$133,$B61)</f>
        <v>4497</v>
      </c>
      <c r="Z61" s="2">
        <f>SUMIFS('Выборка 2'!Z$2:Z$133,'Выборка 2'!$A$2:$A$133,$A61,'Выборка 2'!$B$2:$B$133,$B61)</f>
        <v>4817</v>
      </c>
      <c r="AA61" s="2">
        <f>SUMIFS('Выборка 2'!AA$2:AA$133,'Выборка 2'!$A$2:$A$133,$A61,'Выборка 2'!$B$2:$B$133,$B61)</f>
        <v>4400</v>
      </c>
      <c r="AB61" s="2">
        <f>SUMIFS('Выборка 2'!AB$2:AB$133,'Выборка 2'!$A$2:$A$133,$A61,'Выборка 2'!$B$2:$B$133,$B61)</f>
        <v>4487</v>
      </c>
      <c r="AC61" s="2">
        <f>SUMIFS('Выборка 2'!AC$2:AC$133,'Выборка 2'!$A$2:$A$133,$A61,'Выборка 2'!$B$2:$B$133,$B61)</f>
        <v>4016</v>
      </c>
      <c r="AD61" s="2">
        <f>SUMIFS('Выборка 2'!AD$2:AD$133,'Выборка 2'!$A$2:$A$133,$A61,'Выборка 2'!$B$2:$B$133,$B61)</f>
        <v>4536</v>
      </c>
      <c r="AE61" s="2">
        <f>SUMIFS('Выборка 2'!AE$2:AE$133,'Выборка 2'!$A$2:$A$133,$A61,'Выборка 2'!$B$2:$B$133,$B61)</f>
        <v>5109</v>
      </c>
      <c r="AF61" s="2">
        <f>SUMIFS('Выборка 2'!AF$2:AF$133,'Выборка 2'!$A$2:$A$133,$A61,'Выборка 2'!$B$2:$B$133,$B61)</f>
        <v>5629</v>
      </c>
      <c r="AG61" s="2">
        <f>SUMIFS('Выборка 2'!AG$2:AG$133,'Выборка 2'!$A$2:$A$133,$A61,'Выборка 2'!$B$2:$B$133,$B61)</f>
        <v>2883</v>
      </c>
      <c r="AH61" s="2">
        <f>SUMIFS('Выборка 2'!AH$2:AH$133,'Выборка 2'!$A$2:$A$133,$A61,'Выборка 2'!$B$2:$B$133,$B61)</f>
        <v>5816</v>
      </c>
      <c r="AI61" s="2">
        <f>SUMIFS('Выборка 2'!AI$2:AI$133,'Выборка 2'!$A$2:$A$133,$A61,'Выборка 2'!$B$2:$B$133,$B61)</f>
        <v>2627</v>
      </c>
      <c r="AJ61" s="2">
        <f>SUMIFS('Выборка 2'!AJ$2:AJ$133,'Выборка 2'!$A$2:$A$133,$A61,'Выборка 2'!$B$2:$B$133,$B61)</f>
        <v>5126</v>
      </c>
      <c r="AK61" s="2">
        <f>SUMIFS('Выборка 2'!AK$2:AK$133,'Выборка 2'!$A$2:$A$133,$A61,'Выборка 2'!$B$2:$B$133,$B61)</f>
        <v>1309</v>
      </c>
      <c r="AL61" s="2">
        <f>SUMIFS('Выборка 2'!AL$2:AL$133,'Выборка 2'!$A$2:$A$133,$A61,'Выборка 2'!$B$2:$B$133,$B61)</f>
        <v>2983</v>
      </c>
      <c r="AM61" s="2">
        <f>SUMIFS('Выборка 2'!AM$2:AM$133,'Выборка 2'!$A$2:$A$133,$A61,'Выборка 2'!$B$2:$B$133,$B61)</f>
        <v>809</v>
      </c>
      <c r="AN61" s="2">
        <f>SUMIFS('Выборка 2'!AN$2:AN$133,'Выборка 2'!$A$2:$A$133,$A61,'Выборка 2'!$B$2:$B$133,$B61)</f>
        <v>2477</v>
      </c>
      <c r="AO61" s="2">
        <f>SUMIFS('Выборка 2'!AO$2:AO$133,'Выборка 2'!$A$2:$A$133,$A61,'Выборка 2'!$B$2:$B$133,$B61)</f>
        <v>731</v>
      </c>
      <c r="AP61" s="2">
        <f>SUMIFS('Выборка 2'!AP$2:AP$133,'Выборка 2'!$A$2:$A$133,$A61,'Выборка 2'!$B$2:$B$133,$B61)</f>
        <v>2864</v>
      </c>
      <c r="AR61" s="2">
        <f t="shared" si="1"/>
        <v>134046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3992</v>
      </c>
      <c r="D65" s="2">
        <f>SUMIFS('Выборка 2'!D$2:D$133,'Выборка 2'!$A$2:$A$133,$A65,'Выборка 2'!$B$2:$B$133,$B65)</f>
        <v>3587</v>
      </c>
      <c r="E65" s="2">
        <f>SUMIFS('Выборка 2'!E$2:E$133,'Выборка 2'!$A$2:$A$133,$A65,'Выборка 2'!$B$2:$B$133,$B65)</f>
        <v>8424</v>
      </c>
      <c r="F65" s="2">
        <f>SUMIFS('Выборка 2'!F$2:F$133,'Выборка 2'!$A$2:$A$133,$A65,'Выборка 2'!$B$2:$B$133,$B65)</f>
        <v>7746</v>
      </c>
      <c r="G65" s="2">
        <f>SUMIFS('Выборка 2'!G$2:G$133,'Выборка 2'!$A$2:$A$133,$A65,'Выборка 2'!$B$2:$B$133,$B65)</f>
        <v>21863</v>
      </c>
      <c r="H65" s="2">
        <f>SUMIFS('Выборка 2'!H$2:H$133,'Выборка 2'!$A$2:$A$133,$A65,'Выборка 2'!$B$2:$B$133,$B65)</f>
        <v>20522</v>
      </c>
      <c r="I65" s="2">
        <f>SUMIFS('Выборка 2'!I$2:I$133,'Выборка 2'!$A$2:$A$133,$A65,'Выборка 2'!$B$2:$B$133,$B65)</f>
        <v>24537</v>
      </c>
      <c r="J65" s="2">
        <f>SUMIFS('Выборка 2'!J$2:J$133,'Выборка 2'!$A$2:$A$133,$A65,'Выборка 2'!$B$2:$B$133,$B65)</f>
        <v>23115</v>
      </c>
      <c r="K65" s="2">
        <f>SUMIFS('Выборка 2'!K$2:K$133,'Выборка 2'!$A$2:$A$133,$A65,'Выборка 2'!$B$2:$B$133,$B65)</f>
        <v>13368</v>
      </c>
      <c r="L65" s="2">
        <f>SUMIFS('Выборка 2'!L$2:L$133,'Выборка 2'!$A$2:$A$133,$A65,'Выборка 2'!$B$2:$B$133,$B65)</f>
        <v>12738</v>
      </c>
      <c r="M65" s="2">
        <f>SUMIFS('Выборка 2'!M$2:M$133,'Выборка 2'!$A$2:$A$133,$A65,'Выборка 2'!$B$2:$B$133,$B65)</f>
        <v>7645</v>
      </c>
      <c r="N65" s="2">
        <f>SUMIFS('Выборка 2'!N$2:N$133,'Выборка 2'!$A$2:$A$133,$A65,'Выборка 2'!$B$2:$B$133,$B65)</f>
        <v>7100</v>
      </c>
      <c r="O65" s="2">
        <f>SUMIFS('Выборка 2'!O$2:O$133,'Выборка 2'!$A$2:$A$133,$A65,'Выборка 2'!$B$2:$B$133,$B65)</f>
        <v>15958</v>
      </c>
      <c r="P65" s="2">
        <f>SUMIFS('Выборка 2'!P$2:P$133,'Выборка 2'!$A$2:$A$133,$A65,'Выборка 2'!$B$2:$B$133,$B65)</f>
        <v>15249</v>
      </c>
      <c r="Q65" s="2">
        <f>SUMIFS('Выборка 2'!Q$2:Q$133,'Выборка 2'!$A$2:$A$133,$A65,'Выборка 2'!$B$2:$B$133,$B65)</f>
        <v>18361</v>
      </c>
      <c r="R65" s="2">
        <f>SUMIFS('Выборка 2'!R$2:R$133,'Выборка 2'!$A$2:$A$133,$A65,'Выборка 2'!$B$2:$B$133,$B65)</f>
        <v>15567</v>
      </c>
      <c r="S65" s="2">
        <f>SUMIFS('Выборка 2'!S$2:S$133,'Выборка 2'!$A$2:$A$133,$A65,'Выборка 2'!$B$2:$B$133,$B65)</f>
        <v>25099</v>
      </c>
      <c r="T65" s="2">
        <f>SUMIFS('Выборка 2'!T$2:T$133,'Выборка 2'!$A$2:$A$133,$A65,'Выборка 2'!$B$2:$B$133,$B65)</f>
        <v>22636</v>
      </c>
      <c r="U65" s="2">
        <f>SUMIFS('Выборка 2'!U$2:U$133,'Выборка 2'!$A$2:$A$133,$A65,'Выборка 2'!$B$2:$B$133,$B65)</f>
        <v>32729</v>
      </c>
      <c r="V65" s="2">
        <f>SUMIFS('Выборка 2'!V$2:V$133,'Выборка 2'!$A$2:$A$133,$A65,'Выборка 2'!$B$2:$B$133,$B65)</f>
        <v>31832</v>
      </c>
      <c r="W65" s="2">
        <f>SUMIFS('Выборка 2'!W$2:W$133,'Выборка 2'!$A$2:$A$133,$A65,'Выборка 2'!$B$2:$B$133,$B65)</f>
        <v>29362</v>
      </c>
      <c r="X65" s="2">
        <f>SUMIFS('Выборка 2'!X$2:X$133,'Выборка 2'!$A$2:$A$133,$A65,'Выборка 2'!$B$2:$B$133,$B65)</f>
        <v>30924</v>
      </c>
      <c r="Y65" s="2">
        <f>SUMIFS('Выборка 2'!Y$2:Y$133,'Выборка 2'!$A$2:$A$133,$A65,'Выборка 2'!$B$2:$B$133,$B65)</f>
        <v>28953</v>
      </c>
      <c r="Z65" s="2">
        <f>SUMIFS('Выборка 2'!Z$2:Z$133,'Выборка 2'!$A$2:$A$133,$A65,'Выборка 2'!$B$2:$B$133,$B65)</f>
        <v>32285</v>
      </c>
      <c r="AA65" s="2">
        <f>SUMIFS('Выборка 2'!AA$2:AA$133,'Выборка 2'!$A$2:$A$133,$A65,'Выборка 2'!$B$2:$B$133,$B65)</f>
        <v>27828</v>
      </c>
      <c r="AB65" s="2">
        <f>SUMIFS('Выборка 2'!AB$2:AB$133,'Выборка 2'!$A$2:$A$133,$A65,'Выборка 2'!$B$2:$B$133,$B65)</f>
        <v>31195</v>
      </c>
      <c r="AC65" s="2">
        <f>SUMIFS('Выборка 2'!AC$2:AC$133,'Выборка 2'!$A$2:$A$133,$A65,'Выборка 2'!$B$2:$B$133,$B65)</f>
        <v>24104</v>
      </c>
      <c r="AD65" s="2">
        <f>SUMIFS('Выборка 2'!AD$2:AD$133,'Выборка 2'!$A$2:$A$133,$A65,'Выборка 2'!$B$2:$B$133,$B65)</f>
        <v>26921</v>
      </c>
      <c r="AE65" s="2">
        <f>SUMIFS('Выборка 2'!AE$2:AE$133,'Выборка 2'!$A$2:$A$133,$A65,'Выборка 2'!$B$2:$B$133,$B65)</f>
        <v>29483</v>
      </c>
      <c r="AF65" s="2">
        <f>SUMIFS('Выборка 2'!AF$2:AF$133,'Выборка 2'!$A$2:$A$133,$A65,'Выборка 2'!$B$2:$B$133,$B65)</f>
        <v>32321</v>
      </c>
      <c r="AG65" s="2">
        <f>SUMIFS('Выборка 2'!AG$2:AG$133,'Выборка 2'!$A$2:$A$133,$A65,'Выборка 2'!$B$2:$B$133,$B65)</f>
        <v>15827</v>
      </c>
      <c r="AH65" s="2">
        <f>SUMIFS('Выборка 2'!AH$2:AH$133,'Выборка 2'!$A$2:$A$133,$A65,'Выборка 2'!$B$2:$B$133,$B65)</f>
        <v>30742</v>
      </c>
      <c r="AI65" s="2">
        <f>SUMIFS('Выборка 2'!AI$2:AI$133,'Выборка 2'!$A$2:$A$133,$A65,'Выборка 2'!$B$2:$B$133,$B65)</f>
        <v>15333</v>
      </c>
      <c r="AJ65" s="2">
        <f>SUMIFS('Выборка 2'!AJ$2:AJ$133,'Выборка 2'!$A$2:$A$133,$A65,'Выборка 2'!$B$2:$B$133,$B65)</f>
        <v>29655</v>
      </c>
      <c r="AK65" s="2">
        <f>SUMIFS('Выборка 2'!AK$2:AK$133,'Выборка 2'!$A$2:$A$133,$A65,'Выборка 2'!$B$2:$B$133,$B65)</f>
        <v>7716</v>
      </c>
      <c r="AL65" s="2">
        <f>SUMIFS('Выборка 2'!AL$2:AL$133,'Выборка 2'!$A$2:$A$133,$A65,'Выборка 2'!$B$2:$B$133,$B65)</f>
        <v>16871</v>
      </c>
      <c r="AM65" s="2">
        <f>SUMIFS('Выборка 2'!AM$2:AM$133,'Выборка 2'!$A$2:$A$133,$A65,'Выборка 2'!$B$2:$B$133,$B65)</f>
        <v>4247</v>
      </c>
      <c r="AN65" s="2">
        <f>SUMIFS('Выборка 2'!AN$2:AN$133,'Выборка 2'!$A$2:$A$133,$A65,'Выборка 2'!$B$2:$B$133,$B65)</f>
        <v>11747</v>
      </c>
      <c r="AO65" s="2">
        <f>SUMIFS('Выборка 2'!AO$2:AO$133,'Выборка 2'!$A$2:$A$133,$A65,'Выборка 2'!$B$2:$B$133,$B65)</f>
        <v>2970</v>
      </c>
      <c r="AP65" s="2">
        <f>SUMIFS('Выборка 2'!AP$2:AP$133,'Выборка 2'!$A$2:$A$133,$A65,'Выборка 2'!$B$2:$B$133,$B65)</f>
        <v>10322</v>
      </c>
      <c r="AR65" s="2">
        <f t="shared" si="1"/>
        <v>770874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4074</v>
      </c>
      <c r="D66" s="2">
        <f>SUMIFS('Выборка 2'!D$2:D$133,'Выборка 2'!$A$2:$A$133,$A66,'Выборка 2'!$B$2:$B$133,$B66)</f>
        <v>3790</v>
      </c>
      <c r="E66" s="2">
        <f>SUMIFS('Выборка 2'!E$2:E$133,'Выборка 2'!$A$2:$A$133,$A66,'Выборка 2'!$B$2:$B$133,$B66)</f>
        <v>8449</v>
      </c>
      <c r="F66" s="2">
        <f>SUMIFS('Выборка 2'!F$2:F$133,'Выборка 2'!$A$2:$A$133,$A66,'Выборка 2'!$B$2:$B$133,$B66)</f>
        <v>7884</v>
      </c>
      <c r="G66" s="2">
        <f>SUMIFS('Выборка 2'!G$2:G$133,'Выборка 2'!$A$2:$A$133,$A66,'Выборка 2'!$B$2:$B$133,$B66)</f>
        <v>24341</v>
      </c>
      <c r="H66" s="2">
        <f>SUMIFS('Выборка 2'!H$2:H$133,'Выборка 2'!$A$2:$A$133,$A66,'Выборка 2'!$B$2:$B$133,$B66)</f>
        <v>23173</v>
      </c>
      <c r="I66" s="2">
        <f>SUMIFS('Выборка 2'!I$2:I$133,'Выборка 2'!$A$2:$A$133,$A66,'Выборка 2'!$B$2:$B$133,$B66)</f>
        <v>25209</v>
      </c>
      <c r="J66" s="2">
        <f>SUMIFS('Выборка 2'!J$2:J$133,'Выборка 2'!$A$2:$A$133,$A66,'Выборка 2'!$B$2:$B$133,$B66)</f>
        <v>24023</v>
      </c>
      <c r="K66" s="2">
        <f>SUMIFS('Выборка 2'!K$2:K$133,'Выборка 2'!$A$2:$A$133,$A66,'Выборка 2'!$B$2:$B$133,$B66)</f>
        <v>13217</v>
      </c>
      <c r="L66" s="2">
        <f>SUMIFS('Выборка 2'!L$2:L$133,'Выборка 2'!$A$2:$A$133,$A66,'Выборка 2'!$B$2:$B$133,$B66)</f>
        <v>12459</v>
      </c>
      <c r="M66" s="2">
        <f>SUMIFS('Выборка 2'!M$2:M$133,'Выборка 2'!$A$2:$A$133,$A66,'Выборка 2'!$B$2:$B$133,$B66)</f>
        <v>7783</v>
      </c>
      <c r="N66" s="2">
        <f>SUMIFS('Выборка 2'!N$2:N$133,'Выборка 2'!$A$2:$A$133,$A66,'Выборка 2'!$B$2:$B$133,$B66)</f>
        <v>7341</v>
      </c>
      <c r="O66" s="2">
        <f>SUMIFS('Выборка 2'!O$2:O$133,'Выборка 2'!$A$2:$A$133,$A66,'Выборка 2'!$B$2:$B$133,$B66)</f>
        <v>16374</v>
      </c>
      <c r="P66" s="2">
        <f>SUMIFS('Выборка 2'!P$2:P$133,'Выборка 2'!$A$2:$A$133,$A66,'Выборка 2'!$B$2:$B$133,$B66)</f>
        <v>16800</v>
      </c>
      <c r="Q66" s="2">
        <f>SUMIFS('Выборка 2'!Q$2:Q$133,'Выборка 2'!$A$2:$A$133,$A66,'Выборка 2'!$B$2:$B$133,$B66)</f>
        <v>19879</v>
      </c>
      <c r="R66" s="2">
        <f>SUMIFS('Выборка 2'!R$2:R$133,'Выборка 2'!$A$2:$A$133,$A66,'Выборка 2'!$B$2:$B$133,$B66)</f>
        <v>18887</v>
      </c>
      <c r="S66" s="2">
        <f>SUMIFS('Выборка 2'!S$2:S$133,'Выборка 2'!$A$2:$A$133,$A66,'Выборка 2'!$B$2:$B$133,$B66)</f>
        <v>28456</v>
      </c>
      <c r="T66" s="2">
        <f>SUMIFS('Выборка 2'!T$2:T$133,'Выборка 2'!$A$2:$A$133,$A66,'Выборка 2'!$B$2:$B$133,$B66)</f>
        <v>27527</v>
      </c>
      <c r="U66" s="2">
        <f>SUMIFS('Выборка 2'!U$2:U$133,'Выборка 2'!$A$2:$A$133,$A66,'Выборка 2'!$B$2:$B$133,$B66)</f>
        <v>36798</v>
      </c>
      <c r="V66" s="2">
        <f>SUMIFS('Выборка 2'!V$2:V$133,'Выборка 2'!$A$2:$A$133,$A66,'Выборка 2'!$B$2:$B$133,$B66)</f>
        <v>36978</v>
      </c>
      <c r="W66" s="2">
        <f>SUMIFS('Выборка 2'!W$2:W$133,'Выборка 2'!$A$2:$A$133,$A66,'Выборка 2'!$B$2:$B$133,$B66)</f>
        <v>30919</v>
      </c>
      <c r="X66" s="2">
        <f>SUMIFS('Выборка 2'!X$2:X$133,'Выборка 2'!$A$2:$A$133,$A66,'Выборка 2'!$B$2:$B$133,$B66)</f>
        <v>33326</v>
      </c>
      <c r="Y66" s="2">
        <f>SUMIFS('Выборка 2'!Y$2:Y$133,'Выборка 2'!$A$2:$A$133,$A66,'Выборка 2'!$B$2:$B$133,$B66)</f>
        <v>27268</v>
      </c>
      <c r="Z66" s="2">
        <f>SUMIFS('Выборка 2'!Z$2:Z$133,'Выборка 2'!$A$2:$A$133,$A66,'Выборка 2'!$B$2:$B$133,$B66)</f>
        <v>30725</v>
      </c>
      <c r="AA66" s="2">
        <f>SUMIFS('Выборка 2'!AA$2:AA$133,'Выборка 2'!$A$2:$A$133,$A66,'Выборка 2'!$B$2:$B$133,$B66)</f>
        <v>24542</v>
      </c>
      <c r="AB66" s="2">
        <f>SUMIFS('Выборка 2'!AB$2:AB$133,'Выборка 2'!$A$2:$A$133,$A66,'Выборка 2'!$B$2:$B$133,$B66)</f>
        <v>28607</v>
      </c>
      <c r="AC66" s="2">
        <f>SUMIFS('Выборка 2'!AC$2:AC$133,'Выборка 2'!$A$2:$A$133,$A66,'Выборка 2'!$B$2:$B$133,$B66)</f>
        <v>22751</v>
      </c>
      <c r="AD66" s="2">
        <f>SUMIFS('Выборка 2'!AD$2:AD$133,'Выборка 2'!$A$2:$A$133,$A66,'Выборка 2'!$B$2:$B$133,$B66)</f>
        <v>26936</v>
      </c>
      <c r="AE66" s="2">
        <f>SUMIFS('Выборка 2'!AE$2:AE$133,'Выборка 2'!$A$2:$A$133,$A66,'Выборка 2'!$B$2:$B$133,$B66)</f>
        <v>28924</v>
      </c>
      <c r="AF66" s="2">
        <f>SUMIFS('Выборка 2'!AF$2:AF$133,'Выборка 2'!$A$2:$A$133,$A66,'Выборка 2'!$B$2:$B$133,$B66)</f>
        <v>33011</v>
      </c>
      <c r="AG66" s="2">
        <f>SUMIFS('Выборка 2'!AG$2:AG$133,'Выборка 2'!$A$2:$A$133,$A66,'Выборка 2'!$B$2:$B$133,$B66)</f>
        <v>16063</v>
      </c>
      <c r="AH66" s="2">
        <f>SUMIFS('Выборка 2'!AH$2:AH$133,'Выборка 2'!$A$2:$A$133,$A66,'Выборка 2'!$B$2:$B$133,$B66)</f>
        <v>32737</v>
      </c>
      <c r="AI66" s="2">
        <f>SUMIFS('Выборка 2'!AI$2:AI$133,'Выборка 2'!$A$2:$A$133,$A66,'Выборка 2'!$B$2:$B$133,$B66)</f>
        <v>15140</v>
      </c>
      <c r="AJ66" s="2">
        <f>SUMIFS('Выборка 2'!AJ$2:AJ$133,'Выборка 2'!$A$2:$A$133,$A66,'Выборка 2'!$B$2:$B$133,$B66)</f>
        <v>28858</v>
      </c>
      <c r="AK66" s="2">
        <f>SUMIFS('Выборка 2'!AK$2:AK$133,'Выборка 2'!$A$2:$A$133,$A66,'Выборка 2'!$B$2:$B$133,$B66)</f>
        <v>7722</v>
      </c>
      <c r="AL66" s="2">
        <f>SUMIFS('Выборка 2'!AL$2:AL$133,'Выборка 2'!$A$2:$A$133,$A66,'Выборка 2'!$B$2:$B$133,$B66)</f>
        <v>17340</v>
      </c>
      <c r="AM66" s="2">
        <f>SUMIFS('Выборка 2'!AM$2:AM$133,'Выборка 2'!$A$2:$A$133,$A66,'Выборка 2'!$B$2:$B$133,$B66)</f>
        <v>4099</v>
      </c>
      <c r="AN66" s="2">
        <f>SUMIFS('Выборка 2'!AN$2:AN$133,'Выборка 2'!$A$2:$A$133,$A66,'Выборка 2'!$B$2:$B$133,$B66)</f>
        <v>13365</v>
      </c>
      <c r="AO66" s="2">
        <f>SUMIFS('Выборка 2'!AO$2:AO$133,'Выборка 2'!$A$2:$A$133,$A66,'Выборка 2'!$B$2:$B$133,$B66)</f>
        <v>3863</v>
      </c>
      <c r="AP66" s="2">
        <f>SUMIFS('Выборка 2'!AP$2:AP$133,'Выборка 2'!$A$2:$A$133,$A66,'Выборка 2'!$B$2:$B$133,$B66)</f>
        <v>14575</v>
      </c>
      <c r="AR66" s="2">
        <f t="shared" si="1"/>
        <v>804213</v>
      </c>
    </row>
    <row r="67" spans="1:44">
      <c r="A67" s="1">
        <v>63031</v>
      </c>
      <c r="B67" s="1">
        <v>10839</v>
      </c>
      <c r="C67" s="2">
        <f>SUMIFS('Выборка 2'!C$2:C$133,'Выборка 2'!$A$2:$A$133,$A67,'Выборка 2'!$B$2:$B$133,$B67)</f>
        <v>195</v>
      </c>
      <c r="D67" s="2">
        <f>SUMIFS('Выборка 2'!D$2:D$133,'Выборка 2'!$A$2:$A$133,$A67,'Выборка 2'!$B$2:$B$133,$B67)</f>
        <v>178</v>
      </c>
      <c r="E67" s="2">
        <f>SUMIFS('Выборка 2'!E$2:E$133,'Выборка 2'!$A$2:$A$133,$A67,'Выборка 2'!$B$2:$B$133,$B67)</f>
        <v>370</v>
      </c>
      <c r="F67" s="2">
        <f>SUMIFS('Выборка 2'!F$2:F$133,'Выборка 2'!$A$2:$A$133,$A67,'Выборка 2'!$B$2:$B$133,$B67)</f>
        <v>337</v>
      </c>
      <c r="G67" s="2">
        <f>SUMIFS('Выборка 2'!G$2:G$133,'Выборка 2'!$A$2:$A$133,$A67,'Выборка 2'!$B$2:$B$133,$B67)</f>
        <v>680</v>
      </c>
      <c r="H67" s="2">
        <f>SUMIFS('Выборка 2'!H$2:H$133,'Выборка 2'!$A$2:$A$133,$A67,'Выборка 2'!$B$2:$B$133,$B67)</f>
        <v>588</v>
      </c>
      <c r="I67" s="2">
        <f>SUMIFS('Выборка 2'!I$2:I$133,'Выборка 2'!$A$2:$A$133,$A67,'Выборка 2'!$B$2:$B$133,$B67)</f>
        <v>444</v>
      </c>
      <c r="J67" s="2">
        <f>SUMIFS('Выборка 2'!J$2:J$133,'Выборка 2'!$A$2:$A$133,$A67,'Выборка 2'!$B$2:$B$133,$B67)</f>
        <v>418</v>
      </c>
      <c r="K67" s="2">
        <f>SUMIFS('Выборка 2'!K$2:K$133,'Выборка 2'!$A$2:$A$133,$A67,'Выборка 2'!$B$2:$B$133,$B67)</f>
        <v>266</v>
      </c>
      <c r="L67" s="2">
        <f>SUMIFS('Выборка 2'!L$2:L$133,'Выборка 2'!$A$2:$A$133,$A67,'Выборка 2'!$B$2:$B$133,$B67)</f>
        <v>245</v>
      </c>
      <c r="M67" s="2">
        <f>SUMIFS('Выборка 2'!M$2:M$133,'Выборка 2'!$A$2:$A$133,$A67,'Выборка 2'!$B$2:$B$133,$B67)</f>
        <v>169</v>
      </c>
      <c r="N67" s="2">
        <f>SUMIFS('Выборка 2'!N$2:N$133,'Выборка 2'!$A$2:$A$133,$A67,'Выборка 2'!$B$2:$B$133,$B67)</f>
        <v>189</v>
      </c>
      <c r="O67" s="2">
        <f>SUMIFS('Выборка 2'!O$2:O$133,'Выборка 2'!$A$2:$A$133,$A67,'Выборка 2'!$B$2:$B$133,$B67)</f>
        <v>342</v>
      </c>
      <c r="P67" s="2">
        <f>SUMIFS('Выборка 2'!P$2:P$133,'Выборка 2'!$A$2:$A$133,$A67,'Выборка 2'!$B$2:$B$133,$B67)</f>
        <v>424</v>
      </c>
      <c r="Q67" s="2">
        <f>SUMIFS('Выборка 2'!Q$2:Q$133,'Выборка 2'!$A$2:$A$133,$A67,'Выборка 2'!$B$2:$B$133,$B67)</f>
        <v>297</v>
      </c>
      <c r="R67" s="2">
        <f>SUMIFS('Выборка 2'!R$2:R$133,'Выборка 2'!$A$2:$A$133,$A67,'Выборка 2'!$B$2:$B$133,$B67)</f>
        <v>353</v>
      </c>
      <c r="S67" s="2">
        <f>SUMIFS('Выборка 2'!S$2:S$133,'Выборка 2'!$A$2:$A$133,$A67,'Выборка 2'!$B$2:$B$133,$B67)</f>
        <v>409</v>
      </c>
      <c r="T67" s="2">
        <f>SUMIFS('Выборка 2'!T$2:T$133,'Выборка 2'!$A$2:$A$133,$A67,'Выборка 2'!$B$2:$B$133,$B67)</f>
        <v>536</v>
      </c>
      <c r="U67" s="2">
        <f>SUMIFS('Выборка 2'!U$2:U$133,'Выборка 2'!$A$2:$A$133,$A67,'Выборка 2'!$B$2:$B$133,$B67)</f>
        <v>573</v>
      </c>
      <c r="V67" s="2">
        <f>SUMIFS('Выборка 2'!V$2:V$133,'Выборка 2'!$A$2:$A$133,$A67,'Выборка 2'!$B$2:$B$133,$B67)</f>
        <v>722</v>
      </c>
      <c r="W67" s="2">
        <f>SUMIFS('Выборка 2'!W$2:W$133,'Выборка 2'!$A$2:$A$133,$A67,'Выборка 2'!$B$2:$B$133,$B67)</f>
        <v>456</v>
      </c>
      <c r="X67" s="2">
        <f>SUMIFS('Выборка 2'!X$2:X$133,'Выборка 2'!$A$2:$A$133,$A67,'Выборка 2'!$B$2:$B$133,$B67)</f>
        <v>653</v>
      </c>
      <c r="Y67" s="2">
        <f>SUMIFS('Выборка 2'!Y$2:Y$133,'Выборка 2'!$A$2:$A$133,$A67,'Выборка 2'!$B$2:$B$133,$B67)</f>
        <v>443</v>
      </c>
      <c r="Z67" s="2">
        <f>SUMIFS('Выборка 2'!Z$2:Z$133,'Выборка 2'!$A$2:$A$133,$A67,'Выборка 2'!$B$2:$B$133,$B67)</f>
        <v>543</v>
      </c>
      <c r="AA67" s="2">
        <f>SUMIFS('Выборка 2'!AA$2:AA$133,'Выборка 2'!$A$2:$A$133,$A67,'Выборка 2'!$B$2:$B$133,$B67)</f>
        <v>419</v>
      </c>
      <c r="AB67" s="2">
        <f>SUMIFS('Выборка 2'!AB$2:AB$133,'Выборка 2'!$A$2:$A$133,$A67,'Выборка 2'!$B$2:$B$133,$B67)</f>
        <v>526</v>
      </c>
      <c r="AC67" s="2">
        <f>SUMIFS('Выборка 2'!AC$2:AC$133,'Выборка 2'!$A$2:$A$133,$A67,'Выборка 2'!$B$2:$B$133,$B67)</f>
        <v>369</v>
      </c>
      <c r="AD67" s="2">
        <f>SUMIFS('Выборка 2'!AD$2:AD$133,'Выборка 2'!$A$2:$A$133,$A67,'Выборка 2'!$B$2:$B$133,$B67)</f>
        <v>484</v>
      </c>
      <c r="AE67" s="2">
        <f>SUMIFS('Выборка 2'!AE$2:AE$133,'Выборка 2'!$A$2:$A$133,$A67,'Выборка 2'!$B$2:$B$133,$B67)</f>
        <v>433</v>
      </c>
      <c r="AF67" s="2">
        <f>SUMIFS('Выборка 2'!AF$2:AF$133,'Выборка 2'!$A$2:$A$133,$A67,'Выборка 2'!$B$2:$B$133,$B67)</f>
        <v>600</v>
      </c>
      <c r="AG67" s="2">
        <f>SUMIFS('Выборка 2'!AG$2:AG$133,'Выборка 2'!$A$2:$A$133,$A67,'Выборка 2'!$B$2:$B$133,$B67)</f>
        <v>244</v>
      </c>
      <c r="AH67" s="2">
        <f>SUMIFS('Выборка 2'!AH$2:AH$133,'Выборка 2'!$A$2:$A$133,$A67,'Выборка 2'!$B$2:$B$133,$B67)</f>
        <v>485</v>
      </c>
      <c r="AI67" s="2">
        <f>SUMIFS('Выборка 2'!AI$2:AI$133,'Выборка 2'!$A$2:$A$133,$A67,'Выборка 2'!$B$2:$B$133,$B67)</f>
        <v>205</v>
      </c>
      <c r="AJ67" s="2">
        <f>SUMIFS('Выборка 2'!AJ$2:AJ$133,'Выборка 2'!$A$2:$A$133,$A67,'Выборка 2'!$B$2:$B$133,$B67)</f>
        <v>433</v>
      </c>
      <c r="AK67" s="2">
        <f>SUMIFS('Выборка 2'!AK$2:AK$133,'Выборка 2'!$A$2:$A$133,$A67,'Выборка 2'!$B$2:$B$133,$B67)</f>
        <v>100</v>
      </c>
      <c r="AL67" s="2">
        <f>SUMIFS('Выборка 2'!AL$2:AL$133,'Выборка 2'!$A$2:$A$133,$A67,'Выборка 2'!$B$2:$B$133,$B67)</f>
        <v>288</v>
      </c>
      <c r="AM67" s="2">
        <f>SUMIFS('Выборка 2'!AM$2:AM$133,'Выборка 2'!$A$2:$A$133,$A67,'Выборка 2'!$B$2:$B$133,$B67)</f>
        <v>89</v>
      </c>
      <c r="AN67" s="2">
        <f>SUMIFS('Выборка 2'!AN$2:AN$133,'Выборка 2'!$A$2:$A$133,$A67,'Выборка 2'!$B$2:$B$133,$B67)</f>
        <v>228</v>
      </c>
      <c r="AO67" s="2">
        <f>SUMIFS('Выборка 2'!AO$2:AO$133,'Выборка 2'!$A$2:$A$133,$A67,'Выборка 2'!$B$2:$B$133,$B67)</f>
        <v>36</v>
      </c>
      <c r="AP67" s="2">
        <f>SUMIFS('Выборка 2'!AP$2:AP$133,'Выборка 2'!$A$2:$A$133,$A67,'Выборка 2'!$B$2:$B$133,$B67)</f>
        <v>155</v>
      </c>
      <c r="AR67" s="2">
        <f t="shared" si="1"/>
        <v>14924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42</v>
      </c>
      <c r="D68" s="2">
        <f>SUMIFS('Выборка 2'!D$2:D$133,'Выборка 2'!$A$2:$A$133,$A68,'Выборка 2'!$B$2:$B$133,$B68)</f>
        <v>43</v>
      </c>
      <c r="E68" s="2">
        <f>SUMIFS('Выборка 2'!E$2:E$133,'Выборка 2'!$A$2:$A$133,$A68,'Выборка 2'!$B$2:$B$133,$B68)</f>
        <v>72</v>
      </c>
      <c r="F68" s="2">
        <f>SUMIFS('Выборка 2'!F$2:F$133,'Выборка 2'!$A$2:$A$133,$A68,'Выборка 2'!$B$2:$B$133,$B68)</f>
        <v>78</v>
      </c>
      <c r="G68" s="2">
        <f>SUMIFS('Выборка 2'!G$2:G$133,'Выборка 2'!$A$2:$A$133,$A68,'Выборка 2'!$B$2:$B$133,$B68)</f>
        <v>238</v>
      </c>
      <c r="H68" s="2">
        <f>SUMIFS('Выборка 2'!H$2:H$133,'Выборка 2'!$A$2:$A$133,$A68,'Выборка 2'!$B$2:$B$133,$B68)</f>
        <v>230</v>
      </c>
      <c r="I68" s="2">
        <f>SUMIFS('Выборка 2'!I$2:I$133,'Выборка 2'!$A$2:$A$133,$A68,'Выборка 2'!$B$2:$B$133,$B68)</f>
        <v>286</v>
      </c>
      <c r="J68" s="2">
        <f>SUMIFS('Выборка 2'!J$2:J$133,'Выборка 2'!$A$2:$A$133,$A68,'Выборка 2'!$B$2:$B$133,$B68)</f>
        <v>280</v>
      </c>
      <c r="K68" s="2">
        <f>SUMIFS('Выборка 2'!K$2:K$133,'Выборка 2'!$A$2:$A$133,$A68,'Выборка 2'!$B$2:$B$133,$B68)</f>
        <v>159</v>
      </c>
      <c r="L68" s="2">
        <f>SUMIFS('Выборка 2'!L$2:L$133,'Выборка 2'!$A$2:$A$133,$A68,'Выборка 2'!$B$2:$B$133,$B68)</f>
        <v>141</v>
      </c>
      <c r="M68" s="2">
        <f>SUMIFS('Выборка 2'!M$2:M$133,'Выборка 2'!$A$2:$A$133,$A68,'Выборка 2'!$B$2:$B$133,$B68)</f>
        <v>93</v>
      </c>
      <c r="N68" s="2">
        <f>SUMIFS('Выборка 2'!N$2:N$133,'Выборка 2'!$A$2:$A$133,$A68,'Выборка 2'!$B$2:$B$133,$B68)</f>
        <v>92</v>
      </c>
      <c r="O68" s="2">
        <f>SUMIFS('Выборка 2'!O$2:O$133,'Выборка 2'!$A$2:$A$133,$A68,'Выборка 2'!$B$2:$B$133,$B68)</f>
        <v>203</v>
      </c>
      <c r="P68" s="2">
        <f>SUMIFS('Выборка 2'!P$2:P$133,'Выборка 2'!$A$2:$A$133,$A68,'Выборка 2'!$B$2:$B$133,$B68)</f>
        <v>204</v>
      </c>
      <c r="Q68" s="2">
        <f>SUMIFS('Выборка 2'!Q$2:Q$133,'Выборка 2'!$A$2:$A$133,$A68,'Выборка 2'!$B$2:$B$133,$B68)</f>
        <v>274</v>
      </c>
      <c r="R68" s="2">
        <f>SUMIFS('Выборка 2'!R$2:R$133,'Выборка 2'!$A$2:$A$133,$A68,'Выборка 2'!$B$2:$B$133,$B68)</f>
        <v>344</v>
      </c>
      <c r="S68" s="2">
        <f>SUMIFS('Выборка 2'!S$2:S$133,'Выборка 2'!$A$2:$A$133,$A68,'Выборка 2'!$B$2:$B$133,$B68)</f>
        <v>434</v>
      </c>
      <c r="T68" s="2">
        <f>SUMIFS('Выборка 2'!T$2:T$133,'Выборка 2'!$A$2:$A$133,$A68,'Выборка 2'!$B$2:$B$133,$B68)</f>
        <v>447</v>
      </c>
      <c r="U68" s="2">
        <f>SUMIFS('Выборка 2'!U$2:U$133,'Выборка 2'!$A$2:$A$133,$A68,'Выборка 2'!$B$2:$B$133,$B68)</f>
        <v>471</v>
      </c>
      <c r="V68" s="2">
        <f>SUMIFS('Выборка 2'!V$2:V$133,'Выборка 2'!$A$2:$A$133,$A68,'Выборка 2'!$B$2:$B$133,$B68)</f>
        <v>572</v>
      </c>
      <c r="W68" s="2">
        <f>SUMIFS('Выборка 2'!W$2:W$133,'Выборка 2'!$A$2:$A$133,$A68,'Выборка 2'!$B$2:$B$133,$B68)</f>
        <v>396</v>
      </c>
      <c r="X68" s="2">
        <f>SUMIFS('Выборка 2'!X$2:X$133,'Выборка 2'!$A$2:$A$133,$A68,'Выборка 2'!$B$2:$B$133,$B68)</f>
        <v>480</v>
      </c>
      <c r="Y68" s="2">
        <f>SUMIFS('Выборка 2'!Y$2:Y$133,'Выборка 2'!$A$2:$A$133,$A68,'Выборка 2'!$B$2:$B$133,$B68)</f>
        <v>350</v>
      </c>
      <c r="Z68" s="2">
        <f>SUMIFS('Выборка 2'!Z$2:Z$133,'Выборка 2'!$A$2:$A$133,$A68,'Выборка 2'!$B$2:$B$133,$B68)</f>
        <v>476</v>
      </c>
      <c r="AA68" s="2">
        <f>SUMIFS('Выборка 2'!AA$2:AA$133,'Выборка 2'!$A$2:$A$133,$A68,'Выборка 2'!$B$2:$B$133,$B68)</f>
        <v>354</v>
      </c>
      <c r="AB68" s="2">
        <f>SUMIFS('Выборка 2'!AB$2:AB$133,'Выборка 2'!$A$2:$A$133,$A68,'Выборка 2'!$B$2:$B$133,$B68)</f>
        <v>499</v>
      </c>
      <c r="AC68" s="2">
        <f>SUMIFS('Выборка 2'!AC$2:AC$133,'Выборка 2'!$A$2:$A$133,$A68,'Выборка 2'!$B$2:$B$133,$B68)</f>
        <v>336</v>
      </c>
      <c r="AD68" s="2">
        <f>SUMIFS('Выборка 2'!AD$2:AD$133,'Выборка 2'!$A$2:$A$133,$A68,'Выборка 2'!$B$2:$B$133,$B68)</f>
        <v>400</v>
      </c>
      <c r="AE68" s="2">
        <f>SUMIFS('Выборка 2'!AE$2:AE$133,'Выборка 2'!$A$2:$A$133,$A68,'Выборка 2'!$B$2:$B$133,$B68)</f>
        <v>371</v>
      </c>
      <c r="AF68" s="2">
        <f>SUMIFS('Выборка 2'!AF$2:AF$133,'Выборка 2'!$A$2:$A$133,$A68,'Выборка 2'!$B$2:$B$133,$B68)</f>
        <v>429</v>
      </c>
      <c r="AG68" s="2">
        <f>SUMIFS('Выборка 2'!AG$2:AG$133,'Выборка 2'!$A$2:$A$133,$A68,'Выборка 2'!$B$2:$B$133,$B68)</f>
        <v>195</v>
      </c>
      <c r="AH68" s="2">
        <f>SUMIFS('Выборка 2'!AH$2:AH$133,'Выборка 2'!$A$2:$A$133,$A68,'Выборка 2'!$B$2:$B$133,$B68)</f>
        <v>467</v>
      </c>
      <c r="AI68" s="2">
        <f>SUMIFS('Выборка 2'!AI$2:AI$133,'Выборка 2'!$A$2:$A$133,$A68,'Выборка 2'!$B$2:$B$133,$B68)</f>
        <v>185</v>
      </c>
      <c r="AJ68" s="2">
        <f>SUMIFS('Выборка 2'!AJ$2:AJ$133,'Выборка 2'!$A$2:$A$133,$A68,'Выборка 2'!$B$2:$B$133,$B68)</f>
        <v>419</v>
      </c>
      <c r="AK68" s="2">
        <f>SUMIFS('Выборка 2'!AK$2:AK$133,'Выборка 2'!$A$2:$A$133,$A68,'Выборка 2'!$B$2:$B$133,$B68)</f>
        <v>106</v>
      </c>
      <c r="AL68" s="2">
        <f>SUMIFS('Выборка 2'!AL$2:AL$133,'Выборка 2'!$A$2:$A$133,$A68,'Выборка 2'!$B$2:$B$133,$B68)</f>
        <v>287</v>
      </c>
      <c r="AM68" s="2">
        <f>SUMIFS('Выборка 2'!AM$2:AM$133,'Выборка 2'!$A$2:$A$133,$A68,'Выборка 2'!$B$2:$B$133,$B68)</f>
        <v>80</v>
      </c>
      <c r="AN68" s="2">
        <f>SUMIFS('Выборка 2'!AN$2:AN$133,'Выборка 2'!$A$2:$A$133,$A68,'Выборка 2'!$B$2:$B$133,$B68)</f>
        <v>229</v>
      </c>
      <c r="AO68" s="2">
        <f>SUMIFS('Выборка 2'!AO$2:AO$133,'Выборка 2'!$A$2:$A$133,$A68,'Выборка 2'!$B$2:$B$133,$B68)</f>
        <v>62</v>
      </c>
      <c r="AP68" s="2">
        <f>SUMIFS('Выборка 2'!AP$2:AP$133,'Выборка 2'!$A$2:$A$133,$A68,'Выборка 2'!$B$2:$B$133,$B68)</f>
        <v>275</v>
      </c>
      <c r="AR68" s="2">
        <f t="shared" ref="AR68:AR70" si="2">SUM(C68:AP68)</f>
        <v>11099</v>
      </c>
    </row>
    <row r="69" spans="1:44">
      <c r="A69" s="1">
        <v>63031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63031</v>
      </c>
      <c r="B73" s="1">
        <v>10858</v>
      </c>
      <c r="C73" s="2">
        <f>SUMIFS('Выборка 2'!C$2:C$133,'Выборка 2'!$A$2:$A$133,$A73,'Выборка 2'!$B$2:$B$133,$B73)</f>
        <v>504</v>
      </c>
      <c r="D73" s="2">
        <f>SUMIFS('Выборка 2'!D$2:D$133,'Выборка 2'!$A$2:$A$133,$A73,'Выборка 2'!$B$2:$B$133,$B73)</f>
        <v>478</v>
      </c>
      <c r="E73" s="2">
        <f>SUMIFS('Выборка 2'!E$2:E$133,'Выборка 2'!$A$2:$A$133,$A73,'Выборка 2'!$B$2:$B$133,$B73)</f>
        <v>907</v>
      </c>
      <c r="F73" s="2">
        <f>SUMIFS('Выборка 2'!F$2:F$133,'Выборка 2'!$A$2:$A$133,$A73,'Выборка 2'!$B$2:$B$133,$B73)</f>
        <v>837</v>
      </c>
      <c r="G73" s="2">
        <f>SUMIFS('Выборка 2'!G$2:G$133,'Выборка 2'!$A$2:$A$133,$A73,'Выборка 2'!$B$2:$B$133,$B73)</f>
        <v>1443</v>
      </c>
      <c r="H73" s="2">
        <f>SUMIFS('Выборка 2'!H$2:H$133,'Выборка 2'!$A$2:$A$133,$A73,'Выборка 2'!$B$2:$B$133,$B73)</f>
        <v>1425</v>
      </c>
      <c r="I73" s="2">
        <f>SUMIFS('Выборка 2'!I$2:I$133,'Выборка 2'!$A$2:$A$133,$A73,'Выборка 2'!$B$2:$B$133,$B73)</f>
        <v>1405</v>
      </c>
      <c r="J73" s="2">
        <f>SUMIFS('Выборка 2'!J$2:J$133,'Выборка 2'!$A$2:$A$133,$A73,'Выборка 2'!$B$2:$B$133,$B73)</f>
        <v>1311</v>
      </c>
      <c r="K73" s="2">
        <f>SUMIFS('Выборка 2'!K$2:K$133,'Выборка 2'!$A$2:$A$133,$A73,'Выборка 2'!$B$2:$B$133,$B73)</f>
        <v>714</v>
      </c>
      <c r="L73" s="2">
        <f>SUMIFS('Выборка 2'!L$2:L$133,'Выборка 2'!$A$2:$A$133,$A73,'Выборка 2'!$B$2:$B$133,$B73)</f>
        <v>641</v>
      </c>
      <c r="M73" s="2">
        <f>SUMIFS('Выборка 2'!M$2:M$133,'Выборка 2'!$A$2:$A$133,$A73,'Выборка 2'!$B$2:$B$133,$B73)</f>
        <v>462</v>
      </c>
      <c r="N73" s="2">
        <f>SUMIFS('Выборка 2'!N$2:N$133,'Выборка 2'!$A$2:$A$133,$A73,'Выборка 2'!$B$2:$B$133,$B73)</f>
        <v>420</v>
      </c>
      <c r="O73" s="2">
        <f>SUMIFS('Выборка 2'!O$2:O$133,'Выборка 2'!$A$2:$A$133,$A73,'Выборка 2'!$B$2:$B$133,$B73)</f>
        <v>935</v>
      </c>
      <c r="P73" s="2">
        <f>SUMIFS('Выборка 2'!P$2:P$133,'Выборка 2'!$A$2:$A$133,$A73,'Выборка 2'!$B$2:$B$133,$B73)</f>
        <v>966</v>
      </c>
      <c r="Q73" s="2">
        <f>SUMIFS('Выборка 2'!Q$2:Q$133,'Выборка 2'!$A$2:$A$133,$A73,'Выборка 2'!$B$2:$B$133,$B73)</f>
        <v>958</v>
      </c>
      <c r="R73" s="2">
        <f>SUMIFS('Выборка 2'!R$2:R$133,'Выборка 2'!$A$2:$A$133,$A73,'Выборка 2'!$B$2:$B$133,$B73)</f>
        <v>943</v>
      </c>
      <c r="S73" s="2">
        <f>SUMIFS('Выборка 2'!S$2:S$133,'Выборка 2'!$A$2:$A$133,$A73,'Выборка 2'!$B$2:$B$133,$B73)</f>
        <v>1369</v>
      </c>
      <c r="T73" s="2">
        <f>SUMIFS('Выборка 2'!T$2:T$133,'Выборка 2'!$A$2:$A$133,$A73,'Выборка 2'!$B$2:$B$133,$B73)</f>
        <v>1374</v>
      </c>
      <c r="U73" s="2">
        <f>SUMIFS('Выборка 2'!U$2:U$133,'Выборка 2'!$A$2:$A$133,$A73,'Выборка 2'!$B$2:$B$133,$B73)</f>
        <v>1956</v>
      </c>
      <c r="V73" s="2">
        <f>SUMIFS('Выборка 2'!V$2:V$133,'Выборка 2'!$A$2:$A$133,$A73,'Выборка 2'!$B$2:$B$133,$B73)</f>
        <v>1895</v>
      </c>
      <c r="W73" s="2">
        <f>SUMIFS('Выборка 2'!W$2:W$133,'Выборка 2'!$A$2:$A$133,$A73,'Выборка 2'!$B$2:$B$133,$B73)</f>
        <v>1651</v>
      </c>
      <c r="X73" s="2">
        <f>SUMIFS('Выборка 2'!X$2:X$133,'Выборка 2'!$A$2:$A$133,$A73,'Выборка 2'!$B$2:$B$133,$B73)</f>
        <v>1823</v>
      </c>
      <c r="Y73" s="2">
        <f>SUMIFS('Выборка 2'!Y$2:Y$133,'Выборка 2'!$A$2:$A$133,$A73,'Выборка 2'!$B$2:$B$133,$B73)</f>
        <v>1356</v>
      </c>
      <c r="Z73" s="2">
        <f>SUMIFS('Выборка 2'!Z$2:Z$133,'Выборка 2'!$A$2:$A$133,$A73,'Выборка 2'!$B$2:$B$133,$B73)</f>
        <v>1663</v>
      </c>
      <c r="AA73" s="2">
        <f>SUMIFS('Выборка 2'!AA$2:AA$133,'Выборка 2'!$A$2:$A$133,$A73,'Выборка 2'!$B$2:$B$133,$B73)</f>
        <v>1218</v>
      </c>
      <c r="AB73" s="2">
        <f>SUMIFS('Выборка 2'!AB$2:AB$133,'Выборка 2'!$A$2:$A$133,$A73,'Выборка 2'!$B$2:$B$133,$B73)</f>
        <v>1428</v>
      </c>
      <c r="AC73" s="2">
        <f>SUMIFS('Выборка 2'!AC$2:AC$133,'Выборка 2'!$A$2:$A$133,$A73,'Выборка 2'!$B$2:$B$133,$B73)</f>
        <v>1163</v>
      </c>
      <c r="AD73" s="2">
        <f>SUMIFS('Выборка 2'!AD$2:AD$133,'Выборка 2'!$A$2:$A$133,$A73,'Выборка 2'!$B$2:$B$133,$B73)</f>
        <v>1435</v>
      </c>
      <c r="AE73" s="2">
        <f>SUMIFS('Выборка 2'!AE$2:AE$133,'Выборка 2'!$A$2:$A$133,$A73,'Выборка 2'!$B$2:$B$133,$B73)</f>
        <v>1545</v>
      </c>
      <c r="AF73" s="2">
        <f>SUMIFS('Выборка 2'!AF$2:AF$133,'Выборка 2'!$A$2:$A$133,$A73,'Выборка 2'!$B$2:$B$133,$B73)</f>
        <v>1995</v>
      </c>
      <c r="AG73" s="2">
        <f>SUMIFS('Выборка 2'!AG$2:AG$133,'Выборка 2'!$A$2:$A$133,$A73,'Выборка 2'!$B$2:$B$133,$B73)</f>
        <v>904</v>
      </c>
      <c r="AH73" s="2">
        <f>SUMIFS('Выборка 2'!AH$2:AH$133,'Выборка 2'!$A$2:$A$133,$A73,'Выборка 2'!$B$2:$B$133,$B73)</f>
        <v>1848</v>
      </c>
      <c r="AI73" s="2">
        <f>SUMIFS('Выборка 2'!AI$2:AI$133,'Выборка 2'!$A$2:$A$133,$A73,'Выборка 2'!$B$2:$B$133,$B73)</f>
        <v>706</v>
      </c>
      <c r="AJ73" s="2">
        <f>SUMIFS('Выборка 2'!AJ$2:AJ$133,'Выборка 2'!$A$2:$A$133,$A73,'Выборка 2'!$B$2:$B$133,$B73)</f>
        <v>1299</v>
      </c>
      <c r="AK73" s="2">
        <f>SUMIFS('Выборка 2'!AK$2:AK$133,'Выборка 2'!$A$2:$A$133,$A73,'Выборка 2'!$B$2:$B$133,$B73)</f>
        <v>271</v>
      </c>
      <c r="AL73" s="2">
        <f>SUMIFS('Выборка 2'!AL$2:AL$133,'Выборка 2'!$A$2:$A$133,$A73,'Выборка 2'!$B$2:$B$133,$B73)</f>
        <v>655</v>
      </c>
      <c r="AM73" s="2">
        <f>SUMIFS('Выборка 2'!AM$2:AM$133,'Выборка 2'!$A$2:$A$133,$A73,'Выборка 2'!$B$2:$B$133,$B73)</f>
        <v>141</v>
      </c>
      <c r="AN73" s="2">
        <f>SUMIFS('Выборка 2'!AN$2:AN$133,'Выборка 2'!$A$2:$A$133,$A73,'Выборка 2'!$B$2:$B$133,$B73)</f>
        <v>421</v>
      </c>
      <c r="AO73" s="2">
        <f>SUMIFS('Выборка 2'!AO$2:AO$133,'Выборка 2'!$A$2:$A$133,$A73,'Выборка 2'!$B$2:$B$133,$B73)</f>
        <v>102</v>
      </c>
      <c r="AP73" s="2">
        <f>SUMIFS('Выборка 2'!AP$2:AP$133,'Выборка 2'!$A$2:$A$133,$A73,'Выборка 2'!$B$2:$B$133,$B73)</f>
        <v>392</v>
      </c>
      <c r="AR73" s="2">
        <f t="shared" ref="AR73:AR76" si="4">SUM(C73:AP73)</f>
        <v>42959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298</v>
      </c>
      <c r="D74" s="2">
        <f>SUMIFS('Выборка 2'!D$2:D$133,'Выборка 2'!$A$2:$A$133,$A74,'Выборка 2'!$B$2:$B$133,$B74)</f>
        <v>286</v>
      </c>
      <c r="E74" s="2">
        <f>SUMIFS('Выборка 2'!E$2:E$133,'Выборка 2'!$A$2:$A$133,$A74,'Выборка 2'!$B$2:$B$133,$B74)</f>
        <v>658</v>
      </c>
      <c r="F74" s="2">
        <f>SUMIFS('Выборка 2'!F$2:F$133,'Выборка 2'!$A$2:$A$133,$A74,'Выборка 2'!$B$2:$B$133,$B74)</f>
        <v>627</v>
      </c>
      <c r="G74" s="2">
        <f>SUMIFS('Выборка 2'!G$2:G$133,'Выборка 2'!$A$2:$A$133,$A74,'Выборка 2'!$B$2:$B$133,$B74)</f>
        <v>2227</v>
      </c>
      <c r="H74" s="2">
        <f>SUMIFS('Выборка 2'!H$2:H$133,'Выборка 2'!$A$2:$A$133,$A74,'Выборка 2'!$B$2:$B$133,$B74)</f>
        <v>2067</v>
      </c>
      <c r="I74" s="2">
        <f>SUMIFS('Выборка 2'!I$2:I$133,'Выборка 2'!$A$2:$A$133,$A74,'Выборка 2'!$B$2:$B$133,$B74)</f>
        <v>2459</v>
      </c>
      <c r="J74" s="2">
        <f>SUMIFS('Выборка 2'!J$2:J$133,'Выборка 2'!$A$2:$A$133,$A74,'Выборка 2'!$B$2:$B$133,$B74)</f>
        <v>2165</v>
      </c>
      <c r="K74" s="2">
        <f>SUMIFS('Выборка 2'!K$2:K$133,'Выборка 2'!$A$2:$A$133,$A74,'Выборка 2'!$B$2:$B$133,$B74)</f>
        <v>1235</v>
      </c>
      <c r="L74" s="2">
        <f>SUMIFS('Выборка 2'!L$2:L$133,'Выборка 2'!$A$2:$A$133,$A74,'Выборка 2'!$B$2:$B$133,$B74)</f>
        <v>1174</v>
      </c>
      <c r="M74" s="2">
        <f>SUMIFS('Выборка 2'!M$2:M$133,'Выборка 2'!$A$2:$A$133,$A74,'Выборка 2'!$B$2:$B$133,$B74)</f>
        <v>730</v>
      </c>
      <c r="N74" s="2">
        <f>SUMIFS('Выборка 2'!N$2:N$133,'Выборка 2'!$A$2:$A$133,$A74,'Выборка 2'!$B$2:$B$133,$B74)</f>
        <v>644</v>
      </c>
      <c r="O74" s="2">
        <f>SUMIFS('Выборка 2'!O$2:O$133,'Выборка 2'!$A$2:$A$133,$A74,'Выборка 2'!$B$2:$B$133,$B74)</f>
        <v>1409</v>
      </c>
      <c r="P74" s="2">
        <f>SUMIFS('Выборка 2'!P$2:P$133,'Выборка 2'!$A$2:$A$133,$A74,'Выборка 2'!$B$2:$B$133,$B74)</f>
        <v>1375</v>
      </c>
      <c r="Q74" s="2">
        <f>SUMIFS('Выборка 2'!Q$2:Q$133,'Выборка 2'!$A$2:$A$133,$A74,'Выборка 2'!$B$2:$B$133,$B74)</f>
        <v>1562</v>
      </c>
      <c r="R74" s="2">
        <f>SUMIFS('Выборка 2'!R$2:R$133,'Выборка 2'!$A$2:$A$133,$A74,'Выборка 2'!$B$2:$B$133,$B74)</f>
        <v>1326</v>
      </c>
      <c r="S74" s="2">
        <f>SUMIFS('Выборка 2'!S$2:S$133,'Выборка 2'!$A$2:$A$133,$A74,'Выборка 2'!$B$2:$B$133,$B74)</f>
        <v>2341</v>
      </c>
      <c r="T74" s="2">
        <f>SUMIFS('Выборка 2'!T$2:T$133,'Выборка 2'!$A$2:$A$133,$A74,'Выборка 2'!$B$2:$B$133,$B74)</f>
        <v>2177</v>
      </c>
      <c r="U74" s="2">
        <f>SUMIFS('Выборка 2'!U$2:U$133,'Выборка 2'!$A$2:$A$133,$A74,'Выборка 2'!$B$2:$B$133,$B74)</f>
        <v>3420</v>
      </c>
      <c r="V74" s="2">
        <f>SUMIFS('Выборка 2'!V$2:V$133,'Выборка 2'!$A$2:$A$133,$A74,'Выборка 2'!$B$2:$B$133,$B74)</f>
        <v>3154</v>
      </c>
      <c r="W74" s="2">
        <f>SUMIFS('Выборка 2'!W$2:W$133,'Выборка 2'!$A$2:$A$133,$A74,'Выборка 2'!$B$2:$B$133,$B74)</f>
        <v>2880</v>
      </c>
      <c r="X74" s="2">
        <f>SUMIFS('Выборка 2'!X$2:X$133,'Выборка 2'!$A$2:$A$133,$A74,'Выборка 2'!$B$2:$B$133,$B74)</f>
        <v>3028</v>
      </c>
      <c r="Y74" s="2">
        <f>SUMIFS('Выборка 2'!Y$2:Y$133,'Выборка 2'!$A$2:$A$133,$A74,'Выборка 2'!$B$2:$B$133,$B74)</f>
        <v>2467</v>
      </c>
      <c r="Z74" s="2">
        <f>SUMIFS('Выборка 2'!Z$2:Z$133,'Выборка 2'!$A$2:$A$133,$A74,'Выборка 2'!$B$2:$B$133,$B74)</f>
        <v>2555</v>
      </c>
      <c r="AA74" s="2">
        <f>SUMIFS('Выборка 2'!AA$2:AA$133,'Выборка 2'!$A$2:$A$133,$A74,'Выборка 2'!$B$2:$B$133,$B74)</f>
        <v>2073</v>
      </c>
      <c r="AB74" s="2">
        <f>SUMIFS('Выборка 2'!AB$2:AB$133,'Выборка 2'!$A$2:$A$133,$A74,'Выборка 2'!$B$2:$B$133,$B74)</f>
        <v>2221</v>
      </c>
      <c r="AC74" s="2">
        <f>SUMIFS('Выборка 2'!AC$2:AC$133,'Выборка 2'!$A$2:$A$133,$A74,'Выборка 2'!$B$2:$B$133,$B74)</f>
        <v>1905</v>
      </c>
      <c r="AD74" s="2">
        <f>SUMIFS('Выборка 2'!AD$2:AD$133,'Выборка 2'!$A$2:$A$133,$A74,'Выборка 2'!$B$2:$B$133,$B74)</f>
        <v>2268</v>
      </c>
      <c r="AE74" s="2">
        <f>SUMIFS('Выборка 2'!AE$2:AE$133,'Выборка 2'!$A$2:$A$133,$A74,'Выборка 2'!$B$2:$B$133,$B74)</f>
        <v>2700</v>
      </c>
      <c r="AF74" s="2">
        <f>SUMIFS('Выборка 2'!AF$2:AF$133,'Выборка 2'!$A$2:$A$133,$A74,'Выборка 2'!$B$2:$B$133,$B74)</f>
        <v>3089</v>
      </c>
      <c r="AG74" s="2">
        <f>SUMIFS('Выборка 2'!AG$2:AG$133,'Выборка 2'!$A$2:$A$133,$A74,'Выборка 2'!$B$2:$B$133,$B74)</f>
        <v>1502</v>
      </c>
      <c r="AH74" s="2">
        <f>SUMIFS('Выборка 2'!AH$2:AH$133,'Выборка 2'!$A$2:$A$133,$A74,'Выборка 2'!$B$2:$B$133,$B74)</f>
        <v>3089</v>
      </c>
      <c r="AI74" s="2">
        <f>SUMIFS('Выборка 2'!AI$2:AI$133,'Выборка 2'!$A$2:$A$133,$A74,'Выборка 2'!$B$2:$B$133,$B74)</f>
        <v>1262</v>
      </c>
      <c r="AJ74" s="2">
        <f>SUMIFS('Выборка 2'!AJ$2:AJ$133,'Выборка 2'!$A$2:$A$133,$A74,'Выборка 2'!$B$2:$B$133,$B74)</f>
        <v>2559</v>
      </c>
      <c r="AK74" s="2">
        <f>SUMIFS('Выборка 2'!AK$2:AK$133,'Выборка 2'!$A$2:$A$133,$A74,'Выборка 2'!$B$2:$B$133,$B74)</f>
        <v>524</v>
      </c>
      <c r="AL74" s="2">
        <f>SUMIFS('Выборка 2'!AL$2:AL$133,'Выборка 2'!$A$2:$A$133,$A74,'Выборка 2'!$B$2:$B$133,$B74)</f>
        <v>1250</v>
      </c>
      <c r="AM74" s="2">
        <f>SUMIFS('Выборка 2'!AM$2:AM$133,'Выборка 2'!$A$2:$A$133,$A74,'Выборка 2'!$B$2:$B$133,$B74)</f>
        <v>309</v>
      </c>
      <c r="AN74" s="2">
        <f>SUMIFS('Выборка 2'!AN$2:AN$133,'Выборка 2'!$A$2:$A$133,$A74,'Выборка 2'!$B$2:$B$133,$B74)</f>
        <v>922</v>
      </c>
      <c r="AO74" s="2">
        <f>SUMIFS('Выборка 2'!AO$2:AO$133,'Выборка 2'!$A$2:$A$133,$A74,'Выборка 2'!$B$2:$B$133,$B74)</f>
        <v>229</v>
      </c>
      <c r="AP74" s="2">
        <f>SUMIFS('Выборка 2'!AP$2:AP$133,'Выборка 2'!$A$2:$A$133,$A74,'Выборка 2'!$B$2:$B$133,$B74)</f>
        <v>1015</v>
      </c>
      <c r="AR74" s="2">
        <f t="shared" si="4"/>
        <v>69181</v>
      </c>
    </row>
    <row r="75" spans="1:44">
      <c r="A75" s="1">
        <v>63031</v>
      </c>
      <c r="B75" s="2">
        <v>3409</v>
      </c>
      <c r="C75" s="2">
        <f>SUMIFS('Выборка 2'!C$2:C$133,'Выборка 2'!$A$2:$A$133,$A75,'Выборка 2'!$B$2:$B$133,$B75)</f>
        <v>600</v>
      </c>
      <c r="D75" s="2">
        <f>SUMIFS('Выборка 2'!D$2:D$133,'Выборка 2'!$A$2:$A$133,$A75,'Выборка 2'!$B$2:$B$133,$B75)</f>
        <v>590</v>
      </c>
      <c r="E75" s="2">
        <f>SUMIFS('Выборка 2'!E$2:E$133,'Выборка 2'!$A$2:$A$133,$A75,'Выборка 2'!$B$2:$B$133,$B75)</f>
        <v>1157</v>
      </c>
      <c r="F75" s="2">
        <f>SUMIFS('Выборка 2'!F$2:F$133,'Выборка 2'!$A$2:$A$133,$A75,'Выборка 2'!$B$2:$B$133,$B75)</f>
        <v>1068</v>
      </c>
      <c r="G75" s="2">
        <f>SUMIFS('Выборка 2'!G$2:G$133,'Выборка 2'!$A$2:$A$133,$A75,'Выборка 2'!$B$2:$B$133,$B75)</f>
        <v>1675</v>
      </c>
      <c r="H75" s="2">
        <f>SUMIFS('Выборка 2'!H$2:H$133,'Выборка 2'!$A$2:$A$133,$A75,'Выборка 2'!$B$2:$B$133,$B75)</f>
        <v>1605</v>
      </c>
      <c r="I75" s="2">
        <f>SUMIFS('Выборка 2'!I$2:I$133,'Выборка 2'!$A$2:$A$133,$A75,'Выборка 2'!$B$2:$B$133,$B75)</f>
        <v>1548</v>
      </c>
      <c r="J75" s="2">
        <f>SUMIFS('Выборка 2'!J$2:J$133,'Выборка 2'!$A$2:$A$133,$A75,'Выборка 2'!$B$2:$B$133,$B75)</f>
        <v>1488</v>
      </c>
      <c r="K75" s="2">
        <f>SUMIFS('Выборка 2'!K$2:K$133,'Выборка 2'!$A$2:$A$133,$A75,'Выборка 2'!$B$2:$B$133,$B75)</f>
        <v>1007</v>
      </c>
      <c r="L75" s="2">
        <f>SUMIFS('Выборка 2'!L$2:L$133,'Выборка 2'!$A$2:$A$133,$A75,'Выборка 2'!$B$2:$B$133,$B75)</f>
        <v>967</v>
      </c>
      <c r="M75" s="2">
        <f>SUMIFS('Выборка 2'!M$2:M$133,'Выборка 2'!$A$2:$A$133,$A75,'Выборка 2'!$B$2:$B$133,$B75)</f>
        <v>608</v>
      </c>
      <c r="N75" s="2">
        <f>SUMIFS('Выборка 2'!N$2:N$133,'Выборка 2'!$A$2:$A$133,$A75,'Выборка 2'!$B$2:$B$133,$B75)</f>
        <v>616</v>
      </c>
      <c r="O75" s="2">
        <f>SUMIFS('Выборка 2'!O$2:O$133,'Выборка 2'!$A$2:$A$133,$A75,'Выборка 2'!$B$2:$B$133,$B75)</f>
        <v>1344</v>
      </c>
      <c r="P75" s="2">
        <f>SUMIFS('Выборка 2'!P$2:P$133,'Выборка 2'!$A$2:$A$133,$A75,'Выборка 2'!$B$2:$B$133,$B75)</f>
        <v>1408</v>
      </c>
      <c r="Q75" s="2">
        <f>SUMIFS('Выборка 2'!Q$2:Q$133,'Выборка 2'!$A$2:$A$133,$A75,'Выборка 2'!$B$2:$B$133,$B75)</f>
        <v>1329</v>
      </c>
      <c r="R75" s="2">
        <f>SUMIFS('Выборка 2'!R$2:R$133,'Выборка 2'!$A$2:$A$133,$A75,'Выборка 2'!$B$2:$B$133,$B75)</f>
        <v>1350</v>
      </c>
      <c r="S75" s="2">
        <f>SUMIFS('Выборка 2'!S$2:S$133,'Выборка 2'!$A$2:$A$133,$A75,'Выборка 2'!$B$2:$B$133,$B75)</f>
        <v>1860</v>
      </c>
      <c r="T75" s="2">
        <f>SUMIFS('Выборка 2'!T$2:T$133,'Выборка 2'!$A$2:$A$133,$A75,'Выборка 2'!$B$2:$B$133,$B75)</f>
        <v>1829</v>
      </c>
      <c r="U75" s="2">
        <f>SUMIFS('Выборка 2'!U$2:U$133,'Выборка 2'!$A$2:$A$133,$A75,'Выборка 2'!$B$2:$B$133,$B75)</f>
        <v>2453</v>
      </c>
      <c r="V75" s="2">
        <f>SUMIFS('Выборка 2'!V$2:V$133,'Выборка 2'!$A$2:$A$133,$A75,'Выборка 2'!$B$2:$B$133,$B75)</f>
        <v>2526</v>
      </c>
      <c r="W75" s="2">
        <f>SUMIFS('Выборка 2'!W$2:W$133,'Выборка 2'!$A$2:$A$133,$A75,'Выборка 2'!$B$2:$B$133,$B75)</f>
        <v>2423</v>
      </c>
      <c r="X75" s="2">
        <f>SUMIFS('Выборка 2'!X$2:X$133,'Выборка 2'!$A$2:$A$133,$A75,'Выборка 2'!$B$2:$B$133,$B75)</f>
        <v>2563</v>
      </c>
      <c r="Y75" s="2">
        <f>SUMIFS('Выборка 2'!Y$2:Y$133,'Выборка 2'!$A$2:$A$133,$A75,'Выборка 2'!$B$2:$B$133,$B75)</f>
        <v>2291</v>
      </c>
      <c r="Z75" s="2">
        <f>SUMIFS('Выборка 2'!Z$2:Z$133,'Выборка 2'!$A$2:$A$133,$A75,'Выборка 2'!$B$2:$B$133,$B75)</f>
        <v>2499</v>
      </c>
      <c r="AA75" s="2">
        <f>SUMIFS('Выборка 2'!AA$2:AA$133,'Выборка 2'!$A$2:$A$133,$A75,'Выборка 2'!$B$2:$B$133,$B75)</f>
        <v>1990</v>
      </c>
      <c r="AB75" s="2">
        <f>SUMIFS('Выборка 2'!AB$2:AB$133,'Выборка 2'!$A$2:$A$133,$A75,'Выборка 2'!$B$2:$B$133,$B75)</f>
        <v>2180</v>
      </c>
      <c r="AC75" s="2">
        <f>SUMIFS('Выборка 2'!AC$2:AC$133,'Выборка 2'!$A$2:$A$133,$A75,'Выборка 2'!$B$2:$B$133,$B75)</f>
        <v>1769</v>
      </c>
      <c r="AD75" s="2">
        <f>SUMIFS('Выборка 2'!AD$2:AD$133,'Выборка 2'!$A$2:$A$133,$A75,'Выборка 2'!$B$2:$B$133,$B75)</f>
        <v>2143</v>
      </c>
      <c r="AE75" s="2">
        <f>SUMIFS('Выборка 2'!AE$2:AE$133,'Выборка 2'!$A$2:$A$133,$A75,'Выборка 2'!$B$2:$B$133,$B75)</f>
        <v>2417</v>
      </c>
      <c r="AF75" s="2">
        <f>SUMIFS('Выборка 2'!AF$2:AF$133,'Выборка 2'!$A$2:$A$133,$A75,'Выборка 2'!$B$2:$B$133,$B75)</f>
        <v>2617</v>
      </c>
      <c r="AG75" s="2">
        <f>SUMIFS('Выборка 2'!AG$2:AG$133,'Выборка 2'!$A$2:$A$133,$A75,'Выборка 2'!$B$2:$B$133,$B75)</f>
        <v>1233</v>
      </c>
      <c r="AH75" s="2">
        <f>SUMIFS('Выборка 2'!AH$2:AH$133,'Выборка 2'!$A$2:$A$133,$A75,'Выборка 2'!$B$2:$B$133,$B75)</f>
        <v>2457</v>
      </c>
      <c r="AI75" s="2">
        <f>SUMIFS('Выборка 2'!AI$2:AI$133,'Выборка 2'!$A$2:$A$133,$A75,'Выборка 2'!$B$2:$B$133,$B75)</f>
        <v>1057</v>
      </c>
      <c r="AJ75" s="2">
        <f>SUMIFS('Выборка 2'!AJ$2:AJ$133,'Выборка 2'!$A$2:$A$133,$A75,'Выборка 2'!$B$2:$B$133,$B75)</f>
        <v>1922</v>
      </c>
      <c r="AK75" s="2">
        <f>SUMIFS('Выборка 2'!AK$2:AK$133,'Выборка 2'!$A$2:$A$133,$A75,'Выборка 2'!$B$2:$B$133,$B75)</f>
        <v>446</v>
      </c>
      <c r="AL75" s="2">
        <f>SUMIFS('Выборка 2'!AL$2:AL$133,'Выборка 2'!$A$2:$A$133,$A75,'Выборка 2'!$B$2:$B$133,$B75)</f>
        <v>1001</v>
      </c>
      <c r="AM75" s="2">
        <f>SUMIFS('Выборка 2'!AM$2:AM$133,'Выборка 2'!$A$2:$A$133,$A75,'Выборка 2'!$B$2:$B$133,$B75)</f>
        <v>207</v>
      </c>
      <c r="AN75" s="2">
        <f>SUMIFS('Выборка 2'!AN$2:AN$133,'Выборка 2'!$A$2:$A$133,$A75,'Выборка 2'!$B$2:$B$133,$B75)</f>
        <v>677</v>
      </c>
      <c r="AO75" s="2">
        <f>SUMIFS('Выборка 2'!AO$2:AO$133,'Выборка 2'!$A$2:$A$133,$A75,'Выборка 2'!$B$2:$B$133,$B75)</f>
        <v>146</v>
      </c>
      <c r="AP75" s="2">
        <f>SUMIFS('Выборка 2'!AP$2:AP$133,'Выборка 2'!$A$2:$A$133,$A75,'Выборка 2'!$B$2:$B$133,$B75)</f>
        <v>643</v>
      </c>
      <c r="AR75" s="2">
        <f t="shared" si="4"/>
        <v>59709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935</v>
      </c>
      <c r="D76" s="2">
        <f>SUMIFS('Выборка 2'!D$2:D$133,'Выборка 2'!$A$2:$A$133,$A76,'Выборка 2'!$B$2:$B$133,$B76)</f>
        <v>945</v>
      </c>
      <c r="E76" s="2">
        <f>SUMIFS('Выборка 2'!E$2:E$133,'Выборка 2'!$A$2:$A$133,$A76,'Выборка 2'!$B$2:$B$133,$B76)</f>
        <v>1832</v>
      </c>
      <c r="F76" s="2">
        <f>SUMIFS('Выборка 2'!F$2:F$133,'Выборка 2'!$A$2:$A$133,$A76,'Выборка 2'!$B$2:$B$133,$B76)</f>
        <v>1670</v>
      </c>
      <c r="G76" s="2">
        <f>SUMIFS('Выборка 2'!G$2:G$133,'Выборка 2'!$A$2:$A$133,$A76,'Выборка 2'!$B$2:$B$133,$B76)</f>
        <v>4955</v>
      </c>
      <c r="H76" s="2">
        <f>SUMIFS('Выборка 2'!H$2:H$133,'Выборка 2'!$A$2:$A$133,$A76,'Выборка 2'!$B$2:$B$133,$B76)</f>
        <v>4679</v>
      </c>
      <c r="I76" s="2">
        <f>SUMIFS('Выборка 2'!I$2:I$133,'Выборка 2'!$A$2:$A$133,$A76,'Выборка 2'!$B$2:$B$133,$B76)</f>
        <v>5538</v>
      </c>
      <c r="J76" s="2">
        <f>SUMIFS('Выборка 2'!J$2:J$133,'Выборка 2'!$A$2:$A$133,$A76,'Выборка 2'!$B$2:$B$133,$B76)</f>
        <v>5162</v>
      </c>
      <c r="K76" s="2">
        <f>SUMIFS('Выборка 2'!K$2:K$133,'Выборка 2'!$A$2:$A$133,$A76,'Выборка 2'!$B$2:$B$133,$B76)</f>
        <v>3253</v>
      </c>
      <c r="L76" s="2">
        <f>SUMIFS('Выборка 2'!L$2:L$133,'Выборка 2'!$A$2:$A$133,$A76,'Выборка 2'!$B$2:$B$133,$B76)</f>
        <v>2946</v>
      </c>
      <c r="M76" s="2">
        <f>SUMIFS('Выборка 2'!M$2:M$133,'Выборка 2'!$A$2:$A$133,$A76,'Выборка 2'!$B$2:$B$133,$B76)</f>
        <v>1743</v>
      </c>
      <c r="N76" s="2">
        <f>SUMIFS('Выборка 2'!N$2:N$133,'Выборка 2'!$A$2:$A$133,$A76,'Выборка 2'!$B$2:$B$133,$B76)</f>
        <v>1635</v>
      </c>
      <c r="O76" s="2">
        <f>SUMIFS('Выборка 2'!O$2:O$133,'Выборка 2'!$A$2:$A$133,$A76,'Выборка 2'!$B$2:$B$133,$B76)</f>
        <v>3663</v>
      </c>
      <c r="P76" s="2">
        <f>SUMIFS('Выборка 2'!P$2:P$133,'Выборка 2'!$A$2:$A$133,$A76,'Выборка 2'!$B$2:$B$133,$B76)</f>
        <v>3403</v>
      </c>
      <c r="Q76" s="2">
        <f>SUMIFS('Выборка 2'!Q$2:Q$133,'Выборка 2'!$A$2:$A$133,$A76,'Выборка 2'!$B$2:$B$133,$B76)</f>
        <v>3637</v>
      </c>
      <c r="R76" s="2">
        <f>SUMIFS('Выборка 2'!R$2:R$133,'Выборка 2'!$A$2:$A$133,$A76,'Выборка 2'!$B$2:$B$133,$B76)</f>
        <v>3102</v>
      </c>
      <c r="S76" s="2">
        <f>SUMIFS('Выборка 2'!S$2:S$133,'Выборка 2'!$A$2:$A$133,$A76,'Выборка 2'!$B$2:$B$133,$B76)</f>
        <v>5230</v>
      </c>
      <c r="T76" s="2">
        <f>SUMIFS('Выборка 2'!T$2:T$133,'Выборка 2'!$A$2:$A$133,$A76,'Выборка 2'!$B$2:$B$133,$B76)</f>
        <v>4798</v>
      </c>
      <c r="U76" s="2">
        <f>SUMIFS('Выборка 2'!U$2:U$133,'Выборка 2'!$A$2:$A$133,$A76,'Выборка 2'!$B$2:$B$133,$B76)</f>
        <v>6664</v>
      </c>
      <c r="V76" s="2">
        <f>SUMIFS('Выборка 2'!V$2:V$133,'Выборка 2'!$A$2:$A$133,$A76,'Выборка 2'!$B$2:$B$133,$B76)</f>
        <v>6709</v>
      </c>
      <c r="W76" s="2">
        <f>SUMIFS('Выборка 2'!W$2:W$133,'Выборка 2'!$A$2:$A$133,$A76,'Выборка 2'!$B$2:$B$133,$B76)</f>
        <v>5819</v>
      </c>
      <c r="X76" s="2">
        <f>SUMIFS('Выборка 2'!X$2:X$133,'Выборка 2'!$A$2:$A$133,$A76,'Выборка 2'!$B$2:$B$133,$B76)</f>
        <v>6346</v>
      </c>
      <c r="Y76" s="2">
        <f>SUMIFS('Выборка 2'!Y$2:Y$133,'Выборка 2'!$A$2:$A$133,$A76,'Выборка 2'!$B$2:$B$133,$B76)</f>
        <v>5401</v>
      </c>
      <c r="Z76" s="2">
        <f>SUMIFS('Выборка 2'!Z$2:Z$133,'Выборка 2'!$A$2:$A$133,$A76,'Выборка 2'!$B$2:$B$133,$B76)</f>
        <v>6235</v>
      </c>
      <c r="AA76" s="2">
        <f>SUMIFS('Выборка 2'!AA$2:AA$133,'Выборка 2'!$A$2:$A$133,$A76,'Выборка 2'!$B$2:$B$133,$B76)</f>
        <v>4940</v>
      </c>
      <c r="AB76" s="2">
        <f>SUMIFS('Выборка 2'!AB$2:AB$133,'Выборка 2'!$A$2:$A$133,$A76,'Выборка 2'!$B$2:$B$133,$B76)</f>
        <v>5593</v>
      </c>
      <c r="AC76" s="2">
        <f>SUMIFS('Выборка 2'!AC$2:AC$133,'Выборка 2'!$A$2:$A$133,$A76,'Выборка 2'!$B$2:$B$133,$B76)</f>
        <v>4435</v>
      </c>
      <c r="AD76" s="2">
        <f>SUMIFS('Выборка 2'!AD$2:AD$133,'Выборка 2'!$A$2:$A$133,$A76,'Выборка 2'!$B$2:$B$133,$B76)</f>
        <v>5474</v>
      </c>
      <c r="AE76" s="2">
        <f>SUMIFS('Выборка 2'!AE$2:AE$133,'Выборка 2'!$A$2:$A$133,$A76,'Выборка 2'!$B$2:$B$133,$B76)</f>
        <v>6068</v>
      </c>
      <c r="AF76" s="2">
        <f>SUMIFS('Выборка 2'!AF$2:AF$133,'Выборка 2'!$A$2:$A$133,$A76,'Выборка 2'!$B$2:$B$133,$B76)</f>
        <v>7212</v>
      </c>
      <c r="AG76" s="2">
        <f>SUMIFS('Выборка 2'!AG$2:AG$133,'Выборка 2'!$A$2:$A$133,$A76,'Выборка 2'!$B$2:$B$133,$B76)</f>
        <v>3603</v>
      </c>
      <c r="AH76" s="2">
        <f>SUMIFS('Выборка 2'!AH$2:AH$133,'Выборка 2'!$A$2:$A$133,$A76,'Выборка 2'!$B$2:$B$133,$B76)</f>
        <v>7576</v>
      </c>
      <c r="AI76" s="2">
        <f>SUMIFS('Выборка 2'!AI$2:AI$133,'Выборка 2'!$A$2:$A$133,$A76,'Выборка 2'!$B$2:$B$133,$B76)</f>
        <v>3571</v>
      </c>
      <c r="AJ76" s="2">
        <f>SUMIFS('Выборка 2'!AJ$2:AJ$133,'Выборка 2'!$A$2:$A$133,$A76,'Выборка 2'!$B$2:$B$133,$B76)</f>
        <v>6757</v>
      </c>
      <c r="AK76" s="2">
        <f>SUMIFS('Выборка 2'!AK$2:AK$133,'Выборка 2'!$A$2:$A$133,$A76,'Выборка 2'!$B$2:$B$133,$B76)</f>
        <v>1695</v>
      </c>
      <c r="AL76" s="2">
        <f>SUMIFS('Выборка 2'!AL$2:AL$133,'Выборка 2'!$A$2:$A$133,$A76,'Выборка 2'!$B$2:$B$133,$B76)</f>
        <v>3694</v>
      </c>
      <c r="AM76" s="2">
        <f>SUMIFS('Выборка 2'!AM$2:AM$133,'Выборка 2'!$A$2:$A$133,$A76,'Выборка 2'!$B$2:$B$133,$B76)</f>
        <v>869</v>
      </c>
      <c r="AN76" s="2">
        <f>SUMIFS('Выборка 2'!AN$2:AN$133,'Выборка 2'!$A$2:$A$133,$A76,'Выборка 2'!$B$2:$B$133,$B76)</f>
        <v>2946</v>
      </c>
      <c r="AO76" s="2">
        <f>SUMIFS('Выборка 2'!AO$2:AO$133,'Выборка 2'!$A$2:$A$133,$A76,'Выборка 2'!$B$2:$B$133,$B76)</f>
        <v>776</v>
      </c>
      <c r="AP76" s="2">
        <f>SUMIFS('Выборка 2'!AP$2:AP$133,'Выборка 2'!$A$2:$A$133,$A76,'Выборка 2'!$B$2:$B$133,$B76)</f>
        <v>3220</v>
      </c>
      <c r="AR76" s="2">
        <f t="shared" si="4"/>
        <v>164729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46</v>
      </c>
      <c r="L1" s="54"/>
      <c r="M1" s="53" t="s">
        <v>45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32" t="s">
        <v>21</v>
      </c>
      <c r="B2" s="33" t="s">
        <v>22</v>
      </c>
      <c r="C2" s="32" t="s">
        <v>23</v>
      </c>
      <c r="D2" s="32" t="s">
        <v>24</v>
      </c>
      <c r="E2" s="32" t="s">
        <v>23</v>
      </c>
      <c r="F2" s="32" t="s">
        <v>24</v>
      </c>
      <c r="G2" s="32" t="s">
        <v>23</v>
      </c>
      <c r="H2" s="32" t="s">
        <v>24</v>
      </c>
      <c r="I2" s="32" t="s">
        <v>23</v>
      </c>
      <c r="J2" s="32" t="s">
        <v>24</v>
      </c>
      <c r="K2" s="32" t="s">
        <v>23</v>
      </c>
      <c r="L2" s="32" t="s">
        <v>24</v>
      </c>
      <c r="M2" s="32" t="s">
        <v>23</v>
      </c>
      <c r="N2" s="32" t="s">
        <v>24</v>
      </c>
      <c r="O2" s="32" t="s">
        <v>23</v>
      </c>
      <c r="P2" s="32" t="s">
        <v>24</v>
      </c>
      <c r="Q2" s="32" t="s">
        <v>23</v>
      </c>
      <c r="R2" s="32" t="s">
        <v>24</v>
      </c>
      <c r="S2" s="32" t="s">
        <v>23</v>
      </c>
      <c r="T2" s="32" t="s">
        <v>24</v>
      </c>
      <c r="U2" s="32" t="s">
        <v>23</v>
      </c>
      <c r="V2" s="32" t="s">
        <v>24</v>
      </c>
      <c r="W2" s="32" t="s">
        <v>23</v>
      </c>
      <c r="X2" s="32" t="s">
        <v>24</v>
      </c>
      <c r="Y2" s="32" t="s">
        <v>23</v>
      </c>
      <c r="Z2" s="32" t="s">
        <v>24</v>
      </c>
      <c r="AA2" s="32" t="s">
        <v>23</v>
      </c>
      <c r="AB2" s="32" t="s">
        <v>24</v>
      </c>
      <c r="AC2" s="32" t="s">
        <v>23</v>
      </c>
      <c r="AD2" s="32" t="s">
        <v>24</v>
      </c>
      <c r="AE2" s="32" t="s">
        <v>23</v>
      </c>
      <c r="AF2" s="32" t="s">
        <v>24</v>
      </c>
      <c r="AG2" s="32" t="s">
        <v>23</v>
      </c>
      <c r="AH2" s="32" t="s">
        <v>24</v>
      </c>
      <c r="AI2" s="32" t="s">
        <v>23</v>
      </c>
      <c r="AJ2" s="32" t="s">
        <v>24</v>
      </c>
      <c r="AK2" s="32" t="s">
        <v>23</v>
      </c>
      <c r="AL2" s="32" t="s">
        <v>24</v>
      </c>
      <c r="AM2" s="32" t="s">
        <v>23</v>
      </c>
      <c r="AN2" s="32" t="s">
        <v>24</v>
      </c>
      <c r="AO2" s="32" t="s">
        <v>23</v>
      </c>
      <c r="AP2" s="32" t="s">
        <v>24</v>
      </c>
    </row>
    <row r="3" spans="1:44">
      <c r="A3" s="1">
        <v>63031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('Подуш 1'!C29+'Подуш 2'!C29)/2</f>
        <v>1514</v>
      </c>
      <c r="D29" s="2">
        <f>('Подуш 1'!D29+'Подуш 2'!D29)/2</f>
        <v>1384</v>
      </c>
      <c r="E29" s="2">
        <f>('Подуш 1'!E29+'Подуш 2'!E29)/2</f>
        <v>2660.5</v>
      </c>
      <c r="F29" s="2">
        <f>('Подуш 1'!F29+'Подуш 2'!F29)/2</f>
        <v>2415</v>
      </c>
      <c r="G29" s="2">
        <f>('Подуш 1'!G29+'Подуш 2'!G29)/2</f>
        <v>5504.5</v>
      </c>
      <c r="H29" s="2">
        <f>('Подуш 1'!H29+'Подуш 2'!H29)/2</f>
        <v>5017.5</v>
      </c>
      <c r="I29" s="2">
        <f>('Подуш 1'!I29+'Подуш 2'!I29)/2</f>
        <v>5539.5</v>
      </c>
      <c r="J29" s="2">
        <f>('Подуш 1'!J29+'Подуш 2'!J29)/2</f>
        <v>5063.5</v>
      </c>
      <c r="K29" s="2">
        <f>('Подуш 1'!K29+'Подуш 2'!K29)/2</f>
        <v>3254.5</v>
      </c>
      <c r="L29" s="2">
        <f>('Подуш 1'!L29+'Подуш 2'!L29)/2</f>
        <v>3046.5</v>
      </c>
      <c r="M29" s="2">
        <f>('Подуш 1'!M29+'Подуш 2'!M29)/2</f>
        <v>1899</v>
      </c>
      <c r="N29" s="2">
        <f>('Подуш 1'!N29+'Подуш 2'!N29)/2</f>
        <v>1951</v>
      </c>
      <c r="O29" s="2">
        <f>('Подуш 1'!O29+'Подуш 2'!O29)/2</f>
        <v>4267.5</v>
      </c>
      <c r="P29" s="2">
        <f>('Подуш 1'!P29+'Подуш 2'!P29)/2</f>
        <v>4420</v>
      </c>
      <c r="Q29" s="2">
        <f>('Подуш 1'!Q29+'Подуш 2'!Q29)/2</f>
        <v>4196.5</v>
      </c>
      <c r="R29" s="2">
        <f>('Подуш 1'!R29+'Подуш 2'!R29)/2</f>
        <v>4083</v>
      </c>
      <c r="S29" s="2">
        <f>('Подуш 1'!S29+'Подуш 2'!S29)/2</f>
        <v>5687</v>
      </c>
      <c r="T29" s="2">
        <f>('Подуш 1'!T29+'Подуш 2'!T29)/2</f>
        <v>5516</v>
      </c>
      <c r="U29" s="2">
        <f>('Подуш 1'!U29+'Подуш 2'!U29)/2</f>
        <v>7851</v>
      </c>
      <c r="V29" s="2">
        <f>('Подуш 1'!V29+'Подуш 2'!V29)/2</f>
        <v>7615</v>
      </c>
      <c r="W29" s="2">
        <f>('Подуш 1'!W29+'Подуш 2'!W29)/2</f>
        <v>6929</v>
      </c>
      <c r="X29" s="2">
        <f>('Подуш 1'!X29+'Подуш 2'!X29)/2</f>
        <v>7036.5</v>
      </c>
      <c r="Y29" s="2">
        <f>('Подуш 1'!Y29+'Подуш 2'!Y29)/2</f>
        <v>6347</v>
      </c>
      <c r="Z29" s="2">
        <f>('Подуш 1'!Z29+'Подуш 2'!Z29)/2</f>
        <v>6827.5</v>
      </c>
      <c r="AA29" s="2">
        <f>('Подуш 1'!AA29+'Подуш 2'!AA29)/2</f>
        <v>5703.5</v>
      </c>
      <c r="AB29" s="2">
        <f>('Подуш 1'!AB29+'Подуш 2'!AB29)/2</f>
        <v>6438</v>
      </c>
      <c r="AC29" s="2">
        <f>('Подуш 1'!AC29+'Подуш 2'!AC29)/2</f>
        <v>5520</v>
      </c>
      <c r="AD29" s="2">
        <f>('Подуш 1'!AD29+'Подуш 2'!AD29)/2</f>
        <v>6443.5</v>
      </c>
      <c r="AE29" s="2">
        <f>('Подуш 1'!AE29+'Подуш 2'!AE29)/2</f>
        <v>7141.5</v>
      </c>
      <c r="AF29" s="2">
        <f>('Подуш 1'!AF29+'Подуш 2'!AF29)/2</f>
        <v>8010</v>
      </c>
      <c r="AG29" s="2">
        <f>('Подуш 1'!AG29+'Подуш 2'!AG29)/2</f>
        <v>3877</v>
      </c>
      <c r="AH29" s="2">
        <f>('Подуш 1'!AH29+'Подуш 2'!AH29)/2</f>
        <v>7366</v>
      </c>
      <c r="AI29" s="2">
        <f>('Подуш 1'!AI29+'Подуш 2'!AI29)/2</f>
        <v>3101</v>
      </c>
      <c r="AJ29" s="2">
        <f>('Подуш 1'!AJ29+'Подуш 2'!AJ29)/2</f>
        <v>5690.5</v>
      </c>
      <c r="AK29" s="2">
        <f>('Подуш 1'!AK29+'Подуш 2'!AK29)/2</f>
        <v>1304.5</v>
      </c>
      <c r="AL29" s="2">
        <f>('Подуш 1'!AL29+'Подуш 2'!AL29)/2</f>
        <v>3099</v>
      </c>
      <c r="AM29" s="2">
        <f>('Подуш 1'!AM29+'Подуш 2'!AM29)/2</f>
        <v>736.5</v>
      </c>
      <c r="AN29" s="2">
        <f>('Подуш 1'!AN29+'Подуш 2'!AN29)/2</f>
        <v>2424.5</v>
      </c>
      <c r="AO29" s="2">
        <f>('Подуш 1'!AO29+'Подуш 2'!AO29)/2</f>
        <v>504.5</v>
      </c>
      <c r="AP29" s="2">
        <f>('Подуш 1'!AP29+'Подуш 2'!AP29)/2</f>
        <v>2120</v>
      </c>
      <c r="AR29" s="2">
        <f t="shared" si="0"/>
        <v>179505.5</v>
      </c>
    </row>
    <row r="30" spans="1:44">
      <c r="A30" s="1">
        <v>63031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('Подуш 1'!C33+'Подуш 2'!C33)/2</f>
        <v>1860.5</v>
      </c>
      <c r="D33" s="2">
        <f>('Подуш 1'!D33+'Подуш 2'!D33)/2</f>
        <v>1785</v>
      </c>
      <c r="E33" s="2">
        <f>('Подуш 1'!E33+'Подуш 2'!E33)/2</f>
        <v>3118.5</v>
      </c>
      <c r="F33" s="2">
        <f>('Подуш 1'!F33+'Подуш 2'!F33)/2</f>
        <v>2973</v>
      </c>
      <c r="G33" s="2">
        <f>('Подуш 1'!G33+'Подуш 2'!G33)/2</f>
        <v>5206.5</v>
      </c>
      <c r="H33" s="2">
        <f>('Подуш 1'!H33+'Подуш 2'!H33)/2</f>
        <v>4874</v>
      </c>
      <c r="I33" s="2">
        <f>('Подуш 1'!I33+'Подуш 2'!I33)/2</f>
        <v>4053.5</v>
      </c>
      <c r="J33" s="2">
        <f>('Подуш 1'!J33+'Подуш 2'!J33)/2</f>
        <v>3754.5</v>
      </c>
      <c r="K33" s="2">
        <f>('Подуш 1'!K33+'Подуш 2'!K33)/2</f>
        <v>2108.5</v>
      </c>
      <c r="L33" s="2">
        <f>('Подуш 1'!L33+'Подуш 2'!L33)/2</f>
        <v>2128.5</v>
      </c>
      <c r="M33" s="2">
        <f>('Подуш 1'!M33+'Подуш 2'!M33)/2</f>
        <v>1487.5</v>
      </c>
      <c r="N33" s="2">
        <f>('Подуш 1'!N33+'Подуш 2'!N33)/2</f>
        <v>1529.5</v>
      </c>
      <c r="O33" s="2">
        <f>('Подуш 1'!O33+'Подуш 2'!O33)/2</f>
        <v>3243.5</v>
      </c>
      <c r="P33" s="2">
        <f>('Подуш 1'!P33+'Подуш 2'!P33)/2</f>
        <v>3375</v>
      </c>
      <c r="Q33" s="2">
        <f>('Подуш 1'!Q33+'Подуш 2'!Q33)/2</f>
        <v>2758</v>
      </c>
      <c r="R33" s="2">
        <f>('Подуш 1'!R33+'Подуш 2'!R33)/2</f>
        <v>3129</v>
      </c>
      <c r="S33" s="2">
        <f>('Подуш 1'!S33+'Подуш 2'!S33)/2</f>
        <v>3799</v>
      </c>
      <c r="T33" s="2">
        <f>('Подуш 1'!T33+'Подуш 2'!T33)/2</f>
        <v>3914</v>
      </c>
      <c r="U33" s="2">
        <f>('Подуш 1'!U33+'Подуш 2'!U33)/2</f>
        <v>4995.5</v>
      </c>
      <c r="V33" s="2">
        <f>('Подуш 1'!V33+'Подуш 2'!V33)/2</f>
        <v>5373</v>
      </c>
      <c r="W33" s="2">
        <f>('Подуш 1'!W33+'Подуш 2'!W33)/2</f>
        <v>4160.5</v>
      </c>
      <c r="X33" s="2">
        <f>('Подуш 1'!X33+'Подуш 2'!X33)/2</f>
        <v>4514</v>
      </c>
      <c r="Y33" s="2">
        <f>('Подуш 1'!Y33+'Подуш 2'!Y33)/2</f>
        <v>3647.5</v>
      </c>
      <c r="Z33" s="2">
        <f>('Подуш 1'!Z33+'Подуш 2'!Z33)/2</f>
        <v>4177.5</v>
      </c>
      <c r="AA33" s="2">
        <f>('Подуш 1'!AA33+'Подуш 2'!AA33)/2</f>
        <v>3271</v>
      </c>
      <c r="AB33" s="2">
        <f>('Подуш 1'!AB33+'Подуш 2'!AB33)/2</f>
        <v>3789</v>
      </c>
      <c r="AC33" s="2">
        <f>('Подуш 1'!AC33+'Подуш 2'!AC33)/2</f>
        <v>2656</v>
      </c>
      <c r="AD33" s="2">
        <f>('Подуш 1'!AD33+'Подуш 2'!AD33)/2</f>
        <v>3196</v>
      </c>
      <c r="AE33" s="2">
        <f>('Подуш 1'!AE33+'Подуш 2'!AE33)/2</f>
        <v>3276</v>
      </c>
      <c r="AF33" s="2">
        <f>('Подуш 1'!AF33+'Подуш 2'!AF33)/2</f>
        <v>3858</v>
      </c>
      <c r="AG33" s="2">
        <f>('Подуш 1'!AG33+'Подуш 2'!AG33)/2</f>
        <v>1759.5</v>
      </c>
      <c r="AH33" s="2">
        <f>('Подуш 1'!AH33+'Подуш 2'!AH33)/2</f>
        <v>3709</v>
      </c>
      <c r="AI33" s="2">
        <f>('Подуш 1'!AI33+'Подуш 2'!AI33)/2</f>
        <v>1592.5</v>
      </c>
      <c r="AJ33" s="2">
        <f>('Подуш 1'!AJ33+'Подуш 2'!AJ33)/2</f>
        <v>3486</v>
      </c>
      <c r="AK33" s="2">
        <f>('Подуш 1'!AK33+'Подуш 2'!AK33)/2</f>
        <v>814.5</v>
      </c>
      <c r="AL33" s="2">
        <f>('Подуш 1'!AL33+'Подуш 2'!AL33)/2</f>
        <v>2037.5</v>
      </c>
      <c r="AM33" s="2">
        <f>('Подуш 1'!AM33+'Подуш 2'!AM33)/2</f>
        <v>451</v>
      </c>
      <c r="AN33" s="2">
        <f>('Подуш 1'!AN33+'Подуш 2'!AN33)/2</f>
        <v>1479</v>
      </c>
      <c r="AO33" s="2">
        <f>('Подуш 1'!AO33+'Подуш 2'!AO33)/2</f>
        <v>293.5</v>
      </c>
      <c r="AP33" s="2">
        <f>('Подуш 1'!AP33+'Подуш 2'!AP33)/2</f>
        <v>1138.5</v>
      </c>
      <c r="AR33" s="2">
        <f t="shared" si="0"/>
        <v>118773</v>
      </c>
    </row>
    <row r="34" spans="1:44">
      <c r="A34" s="1">
        <v>63031</v>
      </c>
      <c r="B34" s="1">
        <v>5008</v>
      </c>
      <c r="C34" s="2">
        <f>('Подуш 1'!C34+'Подуш 2'!C34)/2</f>
        <v>8282.5</v>
      </c>
      <c r="D34" s="2">
        <f>('Подуш 1'!D34+'Подуш 2'!D34)/2</f>
        <v>7851</v>
      </c>
      <c r="E34" s="2">
        <f>('Подуш 1'!E34+'Подуш 2'!E34)/2</f>
        <v>14845.5</v>
      </c>
      <c r="F34" s="2">
        <f>('Подуш 1'!F34+'Подуш 2'!F34)/2</f>
        <v>14184</v>
      </c>
      <c r="G34" s="2">
        <f>('Подуш 1'!G34+'Подуш 2'!G34)/2</f>
        <v>25804</v>
      </c>
      <c r="H34" s="2">
        <f>('Подуш 1'!H34+'Подуш 2'!H34)/2</f>
        <v>24683</v>
      </c>
      <c r="I34" s="2">
        <f>('Подуш 1'!I34+'Подуш 2'!I34)/2</f>
        <v>23300</v>
      </c>
      <c r="J34" s="2">
        <f>('Подуш 1'!J34+'Подуш 2'!J34)/2</f>
        <v>22164</v>
      </c>
      <c r="K34" s="2">
        <f>('Подуш 1'!K34+'Подуш 2'!K34)/2</f>
        <v>12653</v>
      </c>
      <c r="L34" s="2">
        <f>('Подуш 1'!L34+'Подуш 2'!L34)/2</f>
        <v>11855</v>
      </c>
      <c r="M34" s="2">
        <f>('Подуш 1'!M34+'Подуш 2'!M34)/2</f>
        <v>8779</v>
      </c>
      <c r="N34" s="2">
        <f>('Подуш 1'!N34+'Подуш 2'!N34)/2</f>
        <v>9130</v>
      </c>
      <c r="O34" s="2">
        <f>('Подуш 1'!O34+'Подуш 2'!O34)/2</f>
        <v>19107.5</v>
      </c>
      <c r="P34" s="2">
        <f>('Подуш 1'!P34+'Подуш 2'!P34)/2</f>
        <v>20700.5</v>
      </c>
      <c r="Q34" s="2">
        <f>('Подуш 1'!Q34+'Подуш 2'!Q34)/2</f>
        <v>15769.5</v>
      </c>
      <c r="R34" s="2">
        <f>('Подуш 1'!R34+'Подуш 2'!R34)/2</f>
        <v>17895.5</v>
      </c>
      <c r="S34" s="2">
        <f>('Подуш 1'!S34+'Подуш 2'!S34)/2</f>
        <v>21763.5</v>
      </c>
      <c r="T34" s="2">
        <f>('Подуш 1'!T34+'Подуш 2'!T34)/2</f>
        <v>24261.5</v>
      </c>
      <c r="U34" s="2">
        <f>('Подуш 1'!U34+'Подуш 2'!U34)/2</f>
        <v>30842</v>
      </c>
      <c r="V34" s="2">
        <f>('Подуш 1'!V34+'Подуш 2'!V34)/2</f>
        <v>34720</v>
      </c>
      <c r="W34" s="2">
        <f>('Подуш 1'!W34+'Подуш 2'!W34)/2</f>
        <v>26657</v>
      </c>
      <c r="X34" s="2">
        <f>('Подуш 1'!X34+'Подуш 2'!X34)/2</f>
        <v>31471</v>
      </c>
      <c r="Y34" s="2">
        <f>('Подуш 1'!Y34+'Подуш 2'!Y34)/2</f>
        <v>23757</v>
      </c>
      <c r="Z34" s="2">
        <f>('Подуш 1'!Z34+'Подуш 2'!Z34)/2</f>
        <v>29426.5</v>
      </c>
      <c r="AA34" s="2">
        <f>('Подуш 1'!AA34+'Подуш 2'!AA34)/2</f>
        <v>21298</v>
      </c>
      <c r="AB34" s="2">
        <f>('Подуш 1'!AB34+'Подуш 2'!AB34)/2</f>
        <v>25787.5</v>
      </c>
      <c r="AC34" s="2">
        <f>('Подуш 1'!AC34+'Подуш 2'!AC34)/2</f>
        <v>18462</v>
      </c>
      <c r="AD34" s="2">
        <f>('Подуш 1'!AD34+'Подуш 2'!AD34)/2</f>
        <v>24140.5</v>
      </c>
      <c r="AE34" s="2">
        <f>('Подуш 1'!AE34+'Подуш 2'!AE34)/2</f>
        <v>24374.5</v>
      </c>
      <c r="AF34" s="2">
        <f>('Подуш 1'!AF34+'Подуш 2'!AF34)/2</f>
        <v>29883.5</v>
      </c>
      <c r="AG34" s="2">
        <f>('Подуш 1'!AG34+'Подуш 2'!AG34)/2</f>
        <v>13787.5</v>
      </c>
      <c r="AH34" s="2">
        <f>('Подуш 1'!AH34+'Подуш 2'!AH34)/2</f>
        <v>29244.5</v>
      </c>
      <c r="AI34" s="2">
        <f>('Подуш 1'!AI34+'Подуш 2'!AI34)/2</f>
        <v>12710.5</v>
      </c>
      <c r="AJ34" s="2">
        <f>('Подуш 1'!AJ34+'Подуш 2'!AJ34)/2</f>
        <v>25026.5</v>
      </c>
      <c r="AK34" s="2">
        <f>('Подуш 1'!AK34+'Подуш 2'!AK34)/2</f>
        <v>5958.5</v>
      </c>
      <c r="AL34" s="2">
        <f>('Подуш 1'!AL34+'Подуш 2'!AL34)/2</f>
        <v>14046</v>
      </c>
      <c r="AM34" s="2">
        <f>('Подуш 1'!AM34+'Подуш 2'!AM34)/2</f>
        <v>3000.5</v>
      </c>
      <c r="AN34" s="2">
        <f>('Подуш 1'!AN34+'Подуш 2'!AN34)/2</f>
        <v>9314</v>
      </c>
      <c r="AO34" s="2">
        <f>('Подуш 1'!AO34+'Подуш 2'!AO34)/2</f>
        <v>2004.5</v>
      </c>
      <c r="AP34" s="2">
        <f>('Подуш 1'!AP34+'Подуш 2'!AP34)/2</f>
        <v>8160.5</v>
      </c>
      <c r="AR34" s="2">
        <f t="shared" si="0"/>
        <v>747101.5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572.5</v>
      </c>
      <c r="D61" s="2">
        <f>('Подуш 1'!D61+'Подуш 2'!D61)/2</f>
        <v>536.5</v>
      </c>
      <c r="E61" s="2">
        <f>('Подуш 1'!E61+'Подуш 2'!E61)/2</f>
        <v>1259.5</v>
      </c>
      <c r="F61" s="2">
        <f>('Подуш 1'!F61+'Подуш 2'!F61)/2</f>
        <v>1104</v>
      </c>
      <c r="G61" s="2">
        <f>('Подуш 1'!G61+'Подуш 2'!G61)/2</f>
        <v>3725.5</v>
      </c>
      <c r="H61" s="2">
        <f>('Подуш 1'!H61+'Подуш 2'!H61)/2</f>
        <v>3412</v>
      </c>
      <c r="I61" s="2">
        <f>('Подуш 1'!I61+'Подуш 2'!I61)/2</f>
        <v>4043</v>
      </c>
      <c r="J61" s="2">
        <f>('Подуш 1'!J61+'Подуш 2'!J61)/2</f>
        <v>3917</v>
      </c>
      <c r="K61" s="2">
        <f>('Подуш 1'!K61+'Подуш 2'!K61)/2</f>
        <v>2280.5</v>
      </c>
      <c r="L61" s="2">
        <f>('Подуш 1'!L61+'Подуш 2'!L61)/2</f>
        <v>2032</v>
      </c>
      <c r="M61" s="2">
        <f>('Подуш 1'!M61+'Подуш 2'!M61)/2</f>
        <v>1314</v>
      </c>
      <c r="N61" s="2">
        <f>('Подуш 1'!N61+'Подуш 2'!N61)/2</f>
        <v>1210.5</v>
      </c>
      <c r="O61" s="2">
        <f>('Подуш 1'!O61+'Подуш 2'!O61)/2</f>
        <v>2893.5</v>
      </c>
      <c r="P61" s="2">
        <f>('Подуш 1'!P61+'Подуш 2'!P61)/2</f>
        <v>2701</v>
      </c>
      <c r="Q61" s="2">
        <f>('Подуш 1'!Q61+'Подуш 2'!Q61)/2</f>
        <v>3582</v>
      </c>
      <c r="R61" s="2">
        <f>('Подуш 1'!R61+'Подуш 2'!R61)/2</f>
        <v>3046.5</v>
      </c>
      <c r="S61" s="2">
        <f>('Подуш 1'!S61+'Подуш 2'!S61)/2</f>
        <v>5253</v>
      </c>
      <c r="T61" s="2">
        <f>('Подуш 1'!T61+'Подуш 2'!T61)/2</f>
        <v>4494</v>
      </c>
      <c r="U61" s="2">
        <f>('Подуш 1'!U61+'Подуш 2'!U61)/2</f>
        <v>6357.5</v>
      </c>
      <c r="V61" s="2">
        <f>('Подуш 1'!V61+'Подуш 2'!V61)/2</f>
        <v>5513.5</v>
      </c>
      <c r="W61" s="2">
        <f>('Подуш 1'!W61+'Подуш 2'!W61)/2</f>
        <v>5002</v>
      </c>
      <c r="X61" s="2">
        <f>('Подуш 1'!X61+'Подуш 2'!X61)/2</f>
        <v>4849.5</v>
      </c>
      <c r="Y61" s="2">
        <f>('Подуш 1'!Y61+'Подуш 2'!Y61)/2</f>
        <v>4497</v>
      </c>
      <c r="Z61" s="2">
        <f>('Подуш 1'!Z61+'Подуш 2'!Z61)/2</f>
        <v>4825.5</v>
      </c>
      <c r="AA61" s="2">
        <f>('Подуш 1'!AA61+'Подуш 2'!AA61)/2</f>
        <v>4402.5</v>
      </c>
      <c r="AB61" s="2">
        <f>('Подуш 1'!AB61+'Подуш 2'!AB61)/2</f>
        <v>4498.5</v>
      </c>
      <c r="AC61" s="2">
        <f>('Подуш 1'!AC61+'Подуш 2'!AC61)/2</f>
        <v>4017</v>
      </c>
      <c r="AD61" s="2">
        <f>('Подуш 1'!AD61+'Подуш 2'!AD61)/2</f>
        <v>4539.5</v>
      </c>
      <c r="AE61" s="2">
        <f>('Подуш 1'!AE61+'Подуш 2'!AE61)/2</f>
        <v>5138</v>
      </c>
      <c r="AF61" s="2">
        <f>('Подуш 1'!AF61+'Подуш 2'!AF61)/2</f>
        <v>5644.5</v>
      </c>
      <c r="AG61" s="2">
        <f>('Подуш 1'!AG61+'Подуш 2'!AG61)/2</f>
        <v>2880</v>
      </c>
      <c r="AH61" s="2">
        <f>('Подуш 1'!AH61+'Подуш 2'!AH61)/2</f>
        <v>5814.5</v>
      </c>
      <c r="AI61" s="2">
        <f>('Подуш 1'!AI61+'Подуш 2'!AI61)/2</f>
        <v>2624</v>
      </c>
      <c r="AJ61" s="2">
        <f>('Подуш 1'!AJ61+'Подуш 2'!AJ61)/2</f>
        <v>5145.5</v>
      </c>
      <c r="AK61" s="2">
        <f>('Подуш 1'!AK61+'Подуш 2'!AK61)/2</f>
        <v>1300</v>
      </c>
      <c r="AL61" s="2">
        <f>('Подуш 1'!AL61+'Подуш 2'!AL61)/2</f>
        <v>2951</v>
      </c>
      <c r="AM61" s="2">
        <f>('Подуш 1'!AM61+'Подуш 2'!AM61)/2</f>
        <v>812</v>
      </c>
      <c r="AN61" s="2">
        <f>('Подуш 1'!AN61+'Подуш 2'!AN61)/2</f>
        <v>2494</v>
      </c>
      <c r="AO61" s="2">
        <f>('Подуш 1'!AO61+'Подуш 2'!AO61)/2</f>
        <v>731</v>
      </c>
      <c r="AP61" s="2">
        <f>('Подуш 1'!AP61+'Подуш 2'!AP61)/2</f>
        <v>2859</v>
      </c>
      <c r="AR61" s="2">
        <f t="shared" si="1"/>
        <v>134273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4005.5</v>
      </c>
      <c r="D65" s="2">
        <f>('Подуш 1'!D65+'Подуш 2'!D65)/2</f>
        <v>3604</v>
      </c>
      <c r="E65" s="2">
        <f>('Подуш 1'!E65+'Подуш 2'!E65)/2</f>
        <v>8452.5</v>
      </c>
      <c r="F65" s="2">
        <f>('Подуш 1'!F65+'Подуш 2'!F65)/2</f>
        <v>7806.5</v>
      </c>
      <c r="G65" s="2">
        <f>('Подуш 1'!G65+'Подуш 2'!G65)/2</f>
        <v>21975</v>
      </c>
      <c r="H65" s="2">
        <f>('Подуш 1'!H65+'Подуш 2'!H65)/2</f>
        <v>20557</v>
      </c>
      <c r="I65" s="2">
        <f>('Подуш 1'!I65+'Подуш 2'!I65)/2</f>
        <v>24531</v>
      </c>
      <c r="J65" s="2">
        <f>('Подуш 1'!J65+'Подуш 2'!J65)/2</f>
        <v>23126</v>
      </c>
      <c r="K65" s="2">
        <f>('Подуш 1'!K65+'Подуш 2'!K65)/2</f>
        <v>13349.5</v>
      </c>
      <c r="L65" s="2">
        <f>('Подуш 1'!L65+'Подуш 2'!L65)/2</f>
        <v>12714.5</v>
      </c>
      <c r="M65" s="2">
        <f>('Подуш 1'!M65+'Подуш 2'!M65)/2</f>
        <v>7646</v>
      </c>
      <c r="N65" s="2">
        <f>('Подуш 1'!N65+'Подуш 2'!N65)/2</f>
        <v>7118.5</v>
      </c>
      <c r="O65" s="2">
        <f>('Подуш 1'!O65+'Подуш 2'!O65)/2</f>
        <v>15905.5</v>
      </c>
      <c r="P65" s="2">
        <f>('Подуш 1'!P65+'Подуш 2'!P65)/2</f>
        <v>15260.5</v>
      </c>
      <c r="Q65" s="2">
        <f>('Подуш 1'!Q65+'Подуш 2'!Q65)/2</f>
        <v>18468</v>
      </c>
      <c r="R65" s="2">
        <f>('Подуш 1'!R65+'Подуш 2'!R65)/2</f>
        <v>15622.5</v>
      </c>
      <c r="S65" s="2">
        <f>('Подуш 1'!S65+'Подуш 2'!S65)/2</f>
        <v>25230</v>
      </c>
      <c r="T65" s="2">
        <f>('Подуш 1'!T65+'Подуш 2'!T65)/2</f>
        <v>22776</v>
      </c>
      <c r="U65" s="2">
        <f>('Подуш 1'!U65+'Подуш 2'!U65)/2</f>
        <v>32799</v>
      </c>
      <c r="V65" s="2">
        <f>('Подуш 1'!V65+'Подуш 2'!V65)/2</f>
        <v>31902.5</v>
      </c>
      <c r="W65" s="2">
        <f>('Подуш 1'!W65+'Подуш 2'!W65)/2</f>
        <v>29386</v>
      </c>
      <c r="X65" s="2">
        <f>('Подуш 1'!X65+'Подуш 2'!X65)/2</f>
        <v>30921.5</v>
      </c>
      <c r="Y65" s="2">
        <f>('Подуш 1'!Y65+'Подуш 2'!Y65)/2</f>
        <v>29002</v>
      </c>
      <c r="Z65" s="2">
        <f>('Подуш 1'!Z65+'Подуш 2'!Z65)/2</f>
        <v>32350.5</v>
      </c>
      <c r="AA65" s="2">
        <f>('Подуш 1'!AA65+'Подуш 2'!AA65)/2</f>
        <v>27829.5</v>
      </c>
      <c r="AB65" s="2">
        <f>('Подуш 1'!AB65+'Подуш 2'!AB65)/2</f>
        <v>31164.5</v>
      </c>
      <c r="AC65" s="2">
        <f>('Подуш 1'!AC65+'Подуш 2'!AC65)/2</f>
        <v>24143.5</v>
      </c>
      <c r="AD65" s="2">
        <f>('Подуш 1'!AD65+'Подуш 2'!AD65)/2</f>
        <v>26961.5</v>
      </c>
      <c r="AE65" s="2">
        <f>('Подуш 1'!AE65+'Подуш 2'!AE65)/2</f>
        <v>29506</v>
      </c>
      <c r="AF65" s="2">
        <f>('Подуш 1'!AF65+'Подуш 2'!AF65)/2</f>
        <v>32372</v>
      </c>
      <c r="AG65" s="2">
        <f>('Подуш 1'!AG65+'Подуш 2'!AG65)/2</f>
        <v>15800</v>
      </c>
      <c r="AH65" s="2">
        <f>('Подуш 1'!AH65+'Подуш 2'!AH65)/2</f>
        <v>30767</v>
      </c>
      <c r="AI65" s="2">
        <f>('Подуш 1'!AI65+'Подуш 2'!AI65)/2</f>
        <v>15386</v>
      </c>
      <c r="AJ65" s="2">
        <f>('Подуш 1'!AJ65+'Подуш 2'!AJ65)/2</f>
        <v>29725</v>
      </c>
      <c r="AK65" s="2">
        <f>('Подуш 1'!AK65+'Подуш 2'!AK65)/2</f>
        <v>7655</v>
      </c>
      <c r="AL65" s="2">
        <f>('Подуш 1'!AL65+'Подуш 2'!AL65)/2</f>
        <v>16715</v>
      </c>
      <c r="AM65" s="2">
        <f>('Подуш 1'!AM65+'Подуш 2'!AM65)/2</f>
        <v>4291.5</v>
      </c>
      <c r="AN65" s="2">
        <f>('Подуш 1'!AN65+'Подуш 2'!AN65)/2</f>
        <v>11846.5</v>
      </c>
      <c r="AO65" s="2">
        <f>('Подуш 1'!AO65+'Подуш 2'!AO65)/2</f>
        <v>2969</v>
      </c>
      <c r="AP65" s="2">
        <f>('Подуш 1'!AP65+'Подуш 2'!AP65)/2</f>
        <v>10269</v>
      </c>
      <c r="AR65" s="2">
        <f t="shared" si="1"/>
        <v>771911</v>
      </c>
    </row>
    <row r="66" spans="1:44">
      <c r="A66" s="1">
        <v>63023</v>
      </c>
      <c r="B66" s="1">
        <v>5008</v>
      </c>
      <c r="C66" s="2">
        <f>('Подуш 1'!C66+'Подуш 2'!C66)/2</f>
        <v>4099</v>
      </c>
      <c r="D66" s="2">
        <f>('Подуш 1'!D66+'Подуш 2'!D66)/2</f>
        <v>3818</v>
      </c>
      <c r="E66" s="2">
        <f>('Подуш 1'!E66+'Подуш 2'!E66)/2</f>
        <v>8499.5</v>
      </c>
      <c r="F66" s="2">
        <f>('Подуш 1'!F66+'Подуш 2'!F66)/2</f>
        <v>7942</v>
      </c>
      <c r="G66" s="2">
        <f>('Подуш 1'!G66+'Подуш 2'!G66)/2</f>
        <v>24448.5</v>
      </c>
      <c r="H66" s="2">
        <f>('Подуш 1'!H66+'Подуш 2'!H66)/2</f>
        <v>23247.5</v>
      </c>
      <c r="I66" s="2">
        <f>('Подуш 1'!I66+'Подуш 2'!I66)/2</f>
        <v>25174</v>
      </c>
      <c r="J66" s="2">
        <f>('Подуш 1'!J66+'Подуш 2'!J66)/2</f>
        <v>24018.5</v>
      </c>
      <c r="K66" s="2">
        <f>('Подуш 1'!K66+'Подуш 2'!K66)/2</f>
        <v>13200</v>
      </c>
      <c r="L66" s="2">
        <f>('Подуш 1'!L66+'Подуш 2'!L66)/2</f>
        <v>12423</v>
      </c>
      <c r="M66" s="2">
        <f>('Подуш 1'!M66+'Подуш 2'!M66)/2</f>
        <v>7759</v>
      </c>
      <c r="N66" s="2">
        <f>('Подуш 1'!N66+'Подуш 2'!N66)/2</f>
        <v>7352.5</v>
      </c>
      <c r="O66" s="2">
        <f>('Подуш 1'!O66+'Подуш 2'!O66)/2</f>
        <v>16352.5</v>
      </c>
      <c r="P66" s="2">
        <f>('Подуш 1'!P66+'Подуш 2'!P66)/2</f>
        <v>16830.5</v>
      </c>
      <c r="Q66" s="2">
        <f>('Подуш 1'!Q66+'Подуш 2'!Q66)/2</f>
        <v>19992.5</v>
      </c>
      <c r="R66" s="2">
        <f>('Подуш 1'!R66+'Подуш 2'!R66)/2</f>
        <v>18974</v>
      </c>
      <c r="S66" s="2">
        <f>('Подуш 1'!S66+'Подуш 2'!S66)/2</f>
        <v>28643</v>
      </c>
      <c r="T66" s="2">
        <f>('Подуш 1'!T66+'Подуш 2'!T66)/2</f>
        <v>27688</v>
      </c>
      <c r="U66" s="2">
        <f>('Подуш 1'!U66+'Подуш 2'!U66)/2</f>
        <v>36890.5</v>
      </c>
      <c r="V66" s="2">
        <f>('Подуш 1'!V66+'Подуш 2'!V66)/2</f>
        <v>37042.5</v>
      </c>
      <c r="W66" s="2">
        <f>('Подуш 1'!W66+'Подуш 2'!W66)/2</f>
        <v>30939.5</v>
      </c>
      <c r="X66" s="2">
        <f>('Подуш 1'!X66+'Подуш 2'!X66)/2</f>
        <v>33337</v>
      </c>
      <c r="Y66" s="2">
        <f>('Подуш 1'!Y66+'Подуш 2'!Y66)/2</f>
        <v>27304</v>
      </c>
      <c r="Z66" s="2">
        <f>('Подуш 1'!Z66+'Подуш 2'!Z66)/2</f>
        <v>30738</v>
      </c>
      <c r="AA66" s="2">
        <f>('Подуш 1'!AA66+'Подуш 2'!AA66)/2</f>
        <v>24576.5</v>
      </c>
      <c r="AB66" s="2">
        <f>('Подуш 1'!AB66+'Подуш 2'!AB66)/2</f>
        <v>28629</v>
      </c>
      <c r="AC66" s="2">
        <f>('Подуш 1'!AC66+'Подуш 2'!AC66)/2</f>
        <v>22765</v>
      </c>
      <c r="AD66" s="2">
        <f>('Подуш 1'!AD66+'Подуш 2'!AD66)/2</f>
        <v>26979</v>
      </c>
      <c r="AE66" s="2">
        <f>('Подуш 1'!AE66+'Подуш 2'!AE66)/2</f>
        <v>28968</v>
      </c>
      <c r="AF66" s="2">
        <f>('Подуш 1'!AF66+'Подуш 2'!AF66)/2</f>
        <v>33085</v>
      </c>
      <c r="AG66" s="2">
        <f>('Подуш 1'!AG66+'Подуш 2'!AG66)/2</f>
        <v>16086.5</v>
      </c>
      <c r="AH66" s="2">
        <f>('Подуш 1'!AH66+'Подуш 2'!AH66)/2</f>
        <v>32771.5</v>
      </c>
      <c r="AI66" s="2">
        <f>('Подуш 1'!AI66+'Подуш 2'!AI66)/2</f>
        <v>15162.5</v>
      </c>
      <c r="AJ66" s="2">
        <f>('Подуш 1'!AJ66+'Подуш 2'!AJ66)/2</f>
        <v>28921</v>
      </c>
      <c r="AK66" s="2">
        <f>('Подуш 1'!AK66+'Подуш 2'!AK66)/2</f>
        <v>7650.5</v>
      </c>
      <c r="AL66" s="2">
        <f>('Подуш 1'!AL66+'Подуш 2'!AL66)/2</f>
        <v>17181.5</v>
      </c>
      <c r="AM66" s="2">
        <f>('Подуш 1'!AM66+'Подуш 2'!AM66)/2</f>
        <v>4148</v>
      </c>
      <c r="AN66" s="2">
        <f>('Подуш 1'!AN66+'Подуш 2'!AN66)/2</f>
        <v>13502.5</v>
      </c>
      <c r="AO66" s="2">
        <f>('Подуш 1'!AO66+'Подуш 2'!AO66)/2</f>
        <v>3864</v>
      </c>
      <c r="AP66" s="2">
        <f>('Подуш 1'!AP66+'Подуш 2'!AP66)/2</f>
        <v>14541.5</v>
      </c>
      <c r="AR66" s="2">
        <f t="shared" si="1"/>
        <v>805545.5</v>
      </c>
    </row>
    <row r="67" spans="1:44">
      <c r="A67" s="1">
        <v>63031</v>
      </c>
      <c r="B67" s="1">
        <v>10839</v>
      </c>
      <c r="C67" s="2">
        <f>('Подуш 1'!C67+'Подуш 2'!C67)/2</f>
        <v>195</v>
      </c>
      <c r="D67" s="2">
        <f>('Подуш 1'!D67+'Подуш 2'!D67)/2</f>
        <v>180</v>
      </c>
      <c r="E67" s="2">
        <f>('Подуш 1'!E67+'Подуш 2'!E67)/2</f>
        <v>370.5</v>
      </c>
      <c r="F67" s="2">
        <f>('Подуш 1'!F67+'Подуш 2'!F67)/2</f>
        <v>337</v>
      </c>
      <c r="G67" s="2">
        <f>('Подуш 1'!G67+'Подуш 2'!G67)/2</f>
        <v>681</v>
      </c>
      <c r="H67" s="2">
        <f>('Подуш 1'!H67+'Подуш 2'!H67)/2</f>
        <v>591</v>
      </c>
      <c r="I67" s="2">
        <f>('Подуш 1'!I67+'Подуш 2'!I67)/2</f>
        <v>442.5</v>
      </c>
      <c r="J67" s="2">
        <f>('Подуш 1'!J67+'Подуш 2'!J67)/2</f>
        <v>416.5</v>
      </c>
      <c r="K67" s="2">
        <f>('Подуш 1'!K67+'Подуш 2'!K67)/2</f>
        <v>261.5</v>
      </c>
      <c r="L67" s="2">
        <f>('Подуш 1'!L67+'Подуш 2'!L67)/2</f>
        <v>242.5</v>
      </c>
      <c r="M67" s="2">
        <f>('Подуш 1'!M67+'Подуш 2'!M67)/2</f>
        <v>172</v>
      </c>
      <c r="N67" s="2">
        <f>('Подуш 1'!N67+'Подуш 2'!N67)/2</f>
        <v>185.5</v>
      </c>
      <c r="O67" s="2">
        <f>('Подуш 1'!O67+'Подуш 2'!O67)/2</f>
        <v>340</v>
      </c>
      <c r="P67" s="2">
        <f>('Подуш 1'!P67+'Подуш 2'!P67)/2</f>
        <v>425.5</v>
      </c>
      <c r="Q67" s="2">
        <f>('Подуш 1'!Q67+'Подуш 2'!Q67)/2</f>
        <v>297</v>
      </c>
      <c r="R67" s="2">
        <f>('Подуш 1'!R67+'Подуш 2'!R67)/2</f>
        <v>350</v>
      </c>
      <c r="S67" s="2">
        <f>('Подуш 1'!S67+'Подуш 2'!S67)/2</f>
        <v>411.5</v>
      </c>
      <c r="T67" s="2">
        <f>('Подуш 1'!T67+'Подуш 2'!T67)/2</f>
        <v>540.5</v>
      </c>
      <c r="U67" s="2">
        <f>('Подуш 1'!U67+'Подуш 2'!U67)/2</f>
        <v>575</v>
      </c>
      <c r="V67" s="2">
        <f>('Подуш 1'!V67+'Подуш 2'!V67)/2</f>
        <v>720.5</v>
      </c>
      <c r="W67" s="2">
        <f>('Подуш 1'!W67+'Подуш 2'!W67)/2</f>
        <v>457.5</v>
      </c>
      <c r="X67" s="2">
        <f>('Подуш 1'!X67+'Подуш 2'!X67)/2</f>
        <v>654</v>
      </c>
      <c r="Y67" s="2">
        <f>('Подуш 1'!Y67+'Подуш 2'!Y67)/2</f>
        <v>440.5</v>
      </c>
      <c r="Z67" s="2">
        <f>('Подуш 1'!Z67+'Подуш 2'!Z67)/2</f>
        <v>540.5</v>
      </c>
      <c r="AA67" s="2">
        <f>('Подуш 1'!AA67+'Подуш 2'!AA67)/2</f>
        <v>420.5</v>
      </c>
      <c r="AB67" s="2">
        <f>('Подуш 1'!AB67+'Подуш 2'!AB67)/2</f>
        <v>526.5</v>
      </c>
      <c r="AC67" s="2">
        <f>('Подуш 1'!AC67+'Подуш 2'!AC67)/2</f>
        <v>372</v>
      </c>
      <c r="AD67" s="2">
        <f>('Подуш 1'!AD67+'Подуш 2'!AD67)/2</f>
        <v>483</v>
      </c>
      <c r="AE67" s="2">
        <f>('Подуш 1'!AE67+'Подуш 2'!AE67)/2</f>
        <v>432</v>
      </c>
      <c r="AF67" s="2">
        <f>('Подуш 1'!AF67+'Подуш 2'!AF67)/2</f>
        <v>602</v>
      </c>
      <c r="AG67" s="2">
        <f>('Подуш 1'!AG67+'Подуш 2'!AG67)/2</f>
        <v>247</v>
      </c>
      <c r="AH67" s="2">
        <f>('Подуш 1'!AH67+'Подуш 2'!AH67)/2</f>
        <v>486.5</v>
      </c>
      <c r="AI67" s="2">
        <f>('Подуш 1'!AI67+'Подуш 2'!AI67)/2</f>
        <v>203</v>
      </c>
      <c r="AJ67" s="2">
        <f>('Подуш 1'!AJ67+'Подуш 2'!AJ67)/2</f>
        <v>436</v>
      </c>
      <c r="AK67" s="2">
        <f>('Подуш 1'!AK67+'Подуш 2'!AK67)/2</f>
        <v>99</v>
      </c>
      <c r="AL67" s="2">
        <f>('Подуш 1'!AL67+'Подуш 2'!AL67)/2</f>
        <v>280.5</v>
      </c>
      <c r="AM67" s="2">
        <f>('Подуш 1'!AM67+'Подуш 2'!AM67)/2</f>
        <v>89</v>
      </c>
      <c r="AN67" s="2">
        <f>('Подуш 1'!AN67+'Подуш 2'!AN67)/2</f>
        <v>229.5</v>
      </c>
      <c r="AO67" s="2">
        <f>('Подуш 1'!AO67+'Подуш 2'!AO67)/2</f>
        <v>36</v>
      </c>
      <c r="AP67" s="2">
        <f>('Подуш 1'!AP67+'Подуш 2'!AP67)/2</f>
        <v>154.5</v>
      </c>
      <c r="AR67" s="2">
        <f t="shared" si="1"/>
        <v>14924.5</v>
      </c>
    </row>
    <row r="68" spans="1:44">
      <c r="A68" s="1">
        <v>63023</v>
      </c>
      <c r="B68" s="1">
        <v>10839</v>
      </c>
      <c r="C68" s="2">
        <f>('Подуш 1'!C68+'Подуш 2'!C68)/2</f>
        <v>39</v>
      </c>
      <c r="D68" s="2">
        <f>('Подуш 1'!D68+'Подуш 2'!D68)/2</f>
        <v>43</v>
      </c>
      <c r="E68" s="2">
        <f>('Подуш 1'!E68+'Подуш 2'!E68)/2</f>
        <v>76</v>
      </c>
      <c r="F68" s="2">
        <f>('Подуш 1'!F68+'Подуш 2'!F68)/2</f>
        <v>80.5</v>
      </c>
      <c r="G68" s="2">
        <f>('Подуш 1'!G68+'Подуш 2'!G68)/2</f>
        <v>237.5</v>
      </c>
      <c r="H68" s="2">
        <f>('Подуш 1'!H68+'Подуш 2'!H68)/2</f>
        <v>229</v>
      </c>
      <c r="I68" s="2">
        <f>('Подуш 1'!I68+'Подуш 2'!I68)/2</f>
        <v>286</v>
      </c>
      <c r="J68" s="2">
        <f>('Подуш 1'!J68+'Подуш 2'!J68)/2</f>
        <v>279</v>
      </c>
      <c r="K68" s="2">
        <f>('Подуш 1'!K68+'Подуш 2'!K68)/2</f>
        <v>159.5</v>
      </c>
      <c r="L68" s="2">
        <f>('Подуш 1'!L68+'Подуш 2'!L68)/2</f>
        <v>140</v>
      </c>
      <c r="M68" s="2">
        <f>('Подуш 1'!M68+'Подуш 2'!M68)/2</f>
        <v>90</v>
      </c>
      <c r="N68" s="2">
        <f>('Подуш 1'!N68+'Подуш 2'!N68)/2</f>
        <v>94</v>
      </c>
      <c r="O68" s="2">
        <f>('Подуш 1'!O68+'Подуш 2'!O68)/2</f>
        <v>206.5</v>
      </c>
      <c r="P68" s="2">
        <f>('Подуш 1'!P68+'Подуш 2'!P68)/2</f>
        <v>205.5</v>
      </c>
      <c r="Q68" s="2">
        <f>('Подуш 1'!Q68+'Подуш 2'!Q68)/2</f>
        <v>274.5</v>
      </c>
      <c r="R68" s="2">
        <f>('Подуш 1'!R68+'Подуш 2'!R68)/2</f>
        <v>342</v>
      </c>
      <c r="S68" s="2">
        <f>('Подуш 1'!S68+'Подуш 2'!S68)/2</f>
        <v>436</v>
      </c>
      <c r="T68" s="2">
        <f>('Подуш 1'!T68+'Подуш 2'!T68)/2</f>
        <v>448</v>
      </c>
      <c r="U68" s="2">
        <f>('Подуш 1'!U68+'Подуш 2'!U68)/2</f>
        <v>472.5</v>
      </c>
      <c r="V68" s="2">
        <f>('Подуш 1'!V68+'Подуш 2'!V68)/2</f>
        <v>575</v>
      </c>
      <c r="W68" s="2">
        <f>('Подуш 1'!W68+'Подуш 2'!W68)/2</f>
        <v>394</v>
      </c>
      <c r="X68" s="2">
        <f>('Подуш 1'!X68+'Подуш 2'!X68)/2</f>
        <v>477.5</v>
      </c>
      <c r="Y68" s="2">
        <f>('Подуш 1'!Y68+'Подуш 2'!Y68)/2</f>
        <v>351</v>
      </c>
      <c r="Z68" s="2">
        <f>('Подуш 1'!Z68+'Подуш 2'!Z68)/2</f>
        <v>475.5</v>
      </c>
      <c r="AA68" s="2">
        <f>('Подуш 1'!AA68+'Подуш 2'!AA68)/2</f>
        <v>352.5</v>
      </c>
      <c r="AB68" s="2">
        <f>('Подуш 1'!AB68+'Подуш 2'!AB68)/2</f>
        <v>500.5</v>
      </c>
      <c r="AC68" s="2">
        <f>('Подуш 1'!AC68+'Подуш 2'!AC68)/2</f>
        <v>334</v>
      </c>
      <c r="AD68" s="2">
        <f>('Подуш 1'!AD68+'Подуш 2'!AD68)/2</f>
        <v>400.5</v>
      </c>
      <c r="AE68" s="2">
        <f>('Подуш 1'!AE68+'Подуш 2'!AE68)/2</f>
        <v>372.5</v>
      </c>
      <c r="AF68" s="2">
        <f>('Подуш 1'!AF68+'Подуш 2'!AF68)/2</f>
        <v>433</v>
      </c>
      <c r="AG68" s="2">
        <f>('Подуш 1'!AG68+'Подуш 2'!AG68)/2</f>
        <v>195</v>
      </c>
      <c r="AH68" s="2">
        <f>('Подуш 1'!AH68+'Подуш 2'!AH68)/2</f>
        <v>467.5</v>
      </c>
      <c r="AI68" s="2">
        <f>('Подуш 1'!AI68+'Подуш 2'!AI68)/2</f>
        <v>187.5</v>
      </c>
      <c r="AJ68" s="2">
        <f>('Подуш 1'!AJ68+'Подуш 2'!AJ68)/2</f>
        <v>418.5</v>
      </c>
      <c r="AK68" s="2">
        <f>('Подуш 1'!AK68+'Подуш 2'!AK68)/2</f>
        <v>104</v>
      </c>
      <c r="AL68" s="2">
        <f>('Подуш 1'!AL68+'Подуш 2'!AL68)/2</f>
        <v>284</v>
      </c>
      <c r="AM68" s="2">
        <f>('Подуш 1'!AM68+'Подуш 2'!AM68)/2</f>
        <v>81</v>
      </c>
      <c r="AN68" s="2">
        <f>('Подуш 1'!AN68+'Подуш 2'!AN68)/2</f>
        <v>230</v>
      </c>
      <c r="AO68" s="2">
        <f>('Подуш 1'!AO68+'Подуш 2'!AO68)/2</f>
        <v>61.5</v>
      </c>
      <c r="AP68" s="2">
        <f>('Подуш 1'!AP68+'Подуш 2'!AP68)/2</f>
        <v>272.5</v>
      </c>
      <c r="AR68" s="2">
        <f t="shared" ref="AR68:AR72" si="2">SUM(C68:AP68)</f>
        <v>11106</v>
      </c>
    </row>
    <row r="69" spans="1:44">
      <c r="A69" s="1">
        <v>63031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('Подуш 1'!C73+'Подуш 2'!C73)/2</f>
        <v>509.5</v>
      </c>
      <c r="D73" s="2">
        <f>('Подуш 1'!D73+'Подуш 2'!D73)/2</f>
        <v>483.5</v>
      </c>
      <c r="E73" s="2">
        <f>('Подуш 1'!E73+'Подуш 2'!E73)/2</f>
        <v>901.5</v>
      </c>
      <c r="F73" s="2">
        <f>('Подуш 1'!F73+'Подуш 2'!F73)/2</f>
        <v>834</v>
      </c>
      <c r="G73" s="2">
        <f>('Подуш 1'!G73+'Подуш 2'!G73)/2</f>
        <v>1453.5</v>
      </c>
      <c r="H73" s="2">
        <f>('Подуш 1'!H73+'Подуш 2'!H73)/2</f>
        <v>1428.5</v>
      </c>
      <c r="I73" s="2">
        <f>('Подуш 1'!I73+'Подуш 2'!I73)/2</f>
        <v>1400.5</v>
      </c>
      <c r="J73" s="2">
        <f>('Подуш 1'!J73+'Подуш 2'!J73)/2</f>
        <v>1311</v>
      </c>
      <c r="K73" s="2">
        <f>('Подуш 1'!K73+'Подуш 2'!K73)/2</f>
        <v>713</v>
      </c>
      <c r="L73" s="2">
        <f>('Подуш 1'!L73+'Подуш 2'!L73)/2</f>
        <v>637.5</v>
      </c>
      <c r="M73" s="2">
        <f>('Подуш 1'!M73+'Подуш 2'!M73)/2</f>
        <v>460</v>
      </c>
      <c r="N73" s="2">
        <f>('Подуш 1'!N73+'Подуш 2'!N73)/2</f>
        <v>420</v>
      </c>
      <c r="O73" s="2">
        <f>('Подуш 1'!O73+'Подуш 2'!O73)/2</f>
        <v>939.5</v>
      </c>
      <c r="P73" s="2">
        <f>('Подуш 1'!P73+'Подуш 2'!P73)/2</f>
        <v>971.5</v>
      </c>
      <c r="Q73" s="2">
        <f>('Подуш 1'!Q73+'Подуш 2'!Q73)/2</f>
        <v>968.5</v>
      </c>
      <c r="R73" s="2">
        <f>('Подуш 1'!R73+'Подуш 2'!R73)/2</f>
        <v>955</v>
      </c>
      <c r="S73" s="2">
        <f>('Подуш 1'!S73+'Подуш 2'!S73)/2</f>
        <v>1384</v>
      </c>
      <c r="T73" s="2">
        <f>('Подуш 1'!T73+'Подуш 2'!T73)/2</f>
        <v>1385.5</v>
      </c>
      <c r="U73" s="2">
        <f>('Подуш 1'!U73+'Подуш 2'!U73)/2</f>
        <v>1969</v>
      </c>
      <c r="V73" s="2">
        <f>('Подуш 1'!V73+'Подуш 2'!V73)/2</f>
        <v>1901.5</v>
      </c>
      <c r="W73" s="2">
        <f>('Подуш 1'!W73+'Подуш 2'!W73)/2</f>
        <v>1658</v>
      </c>
      <c r="X73" s="2">
        <f>('Подуш 1'!X73+'Подуш 2'!X73)/2</f>
        <v>1828.5</v>
      </c>
      <c r="Y73" s="2">
        <f>('Подуш 1'!Y73+'Подуш 2'!Y73)/2</f>
        <v>1355</v>
      </c>
      <c r="Z73" s="2">
        <f>('Подуш 1'!Z73+'Подуш 2'!Z73)/2</f>
        <v>1666.5</v>
      </c>
      <c r="AA73" s="2">
        <f>('Подуш 1'!AA73+'Подуш 2'!AA73)/2</f>
        <v>1220.5</v>
      </c>
      <c r="AB73" s="2">
        <f>('Подуш 1'!AB73+'Подуш 2'!AB73)/2</f>
        <v>1425.5</v>
      </c>
      <c r="AC73" s="2">
        <f>('Подуш 1'!AC73+'Подуш 2'!AC73)/2</f>
        <v>1166.5</v>
      </c>
      <c r="AD73" s="2">
        <f>('Подуш 1'!AD73+'Подуш 2'!AD73)/2</f>
        <v>1445.5</v>
      </c>
      <c r="AE73" s="2">
        <f>('Подуш 1'!AE73+'Подуш 2'!AE73)/2</f>
        <v>1549.5</v>
      </c>
      <c r="AF73" s="2">
        <f>('Подуш 1'!AF73+'Подуш 2'!AF73)/2</f>
        <v>2007.5</v>
      </c>
      <c r="AG73" s="2">
        <f>('Подуш 1'!AG73+'Подуш 2'!AG73)/2</f>
        <v>906</v>
      </c>
      <c r="AH73" s="2">
        <f>('Подуш 1'!AH73+'Подуш 2'!AH73)/2</f>
        <v>1845</v>
      </c>
      <c r="AI73" s="2">
        <f>('Подуш 1'!AI73+'Подуш 2'!AI73)/2</f>
        <v>705</v>
      </c>
      <c r="AJ73" s="2">
        <f>('Подуш 1'!AJ73+'Подуш 2'!AJ73)/2</f>
        <v>1303</v>
      </c>
      <c r="AK73" s="2">
        <f>('Подуш 1'!AK73+'Подуш 2'!AK73)/2</f>
        <v>270</v>
      </c>
      <c r="AL73" s="2">
        <f>('Подуш 1'!AL73+'Подуш 2'!AL73)/2</f>
        <v>652</v>
      </c>
      <c r="AM73" s="2">
        <f>('Подуш 1'!AM73+'Подуш 2'!AM73)/2</f>
        <v>145</v>
      </c>
      <c r="AN73" s="2">
        <f>('Подуш 1'!AN73+'Подуш 2'!AN73)/2</f>
        <v>426</v>
      </c>
      <c r="AO73" s="2">
        <f>('Подуш 1'!AO73+'Подуш 2'!AO73)/2</f>
        <v>99.5</v>
      </c>
      <c r="AP73" s="2">
        <f>('Подуш 1'!AP73+'Подуш 2'!AP73)/2</f>
        <v>391</v>
      </c>
      <c r="AR73" s="2">
        <f t="shared" ref="AR73:AR76" si="3">SUM(C73:AP73)</f>
        <v>43092.5</v>
      </c>
    </row>
    <row r="74" spans="1:44">
      <c r="A74" s="1">
        <v>63023</v>
      </c>
      <c r="B74" s="1">
        <v>10858</v>
      </c>
      <c r="C74" s="2">
        <f>('Подуш 1'!C74+'Подуш 2'!C74)/2</f>
        <v>296</v>
      </c>
      <c r="D74" s="2">
        <f>('Подуш 1'!D74+'Подуш 2'!D74)/2</f>
        <v>284.5</v>
      </c>
      <c r="E74" s="2">
        <f>('Подуш 1'!E74+'Подуш 2'!E74)/2</f>
        <v>671</v>
      </c>
      <c r="F74" s="2">
        <f>('Подуш 1'!F74+'Подуш 2'!F74)/2</f>
        <v>632</v>
      </c>
      <c r="G74" s="2">
        <f>('Подуш 1'!G74+'Подуш 2'!G74)/2</f>
        <v>2227</v>
      </c>
      <c r="H74" s="2">
        <f>('Подуш 1'!H74+'Подуш 2'!H74)/2</f>
        <v>2073.5</v>
      </c>
      <c r="I74" s="2">
        <f>('Подуш 1'!I74+'Подуш 2'!I74)/2</f>
        <v>2459.5</v>
      </c>
      <c r="J74" s="2">
        <f>('Подуш 1'!J74+'Подуш 2'!J74)/2</f>
        <v>2162</v>
      </c>
      <c r="K74" s="2">
        <f>('Подуш 1'!K74+'Подуш 2'!K74)/2</f>
        <v>1229</v>
      </c>
      <c r="L74" s="2">
        <f>('Подуш 1'!L74+'Подуш 2'!L74)/2</f>
        <v>1174.5</v>
      </c>
      <c r="M74" s="2">
        <f>('Подуш 1'!M74+'Подуш 2'!M74)/2</f>
        <v>727.5</v>
      </c>
      <c r="N74" s="2">
        <f>('Подуш 1'!N74+'Подуш 2'!N74)/2</f>
        <v>646</v>
      </c>
      <c r="O74" s="2">
        <f>('Подуш 1'!O74+'Подуш 2'!O74)/2</f>
        <v>1411.5</v>
      </c>
      <c r="P74" s="2">
        <f>('Подуш 1'!P74+'Подуш 2'!P74)/2</f>
        <v>1378</v>
      </c>
      <c r="Q74" s="2">
        <f>('Подуш 1'!Q74+'Подуш 2'!Q74)/2</f>
        <v>1569</v>
      </c>
      <c r="R74" s="2">
        <f>('Подуш 1'!R74+'Подуш 2'!R74)/2</f>
        <v>1333</v>
      </c>
      <c r="S74" s="2">
        <f>('Подуш 1'!S74+'Подуш 2'!S74)/2</f>
        <v>2372.5</v>
      </c>
      <c r="T74" s="2">
        <f>('Подуш 1'!T74+'Подуш 2'!T74)/2</f>
        <v>2200</v>
      </c>
      <c r="U74" s="2">
        <f>('Подуш 1'!U74+'Подуш 2'!U74)/2</f>
        <v>3420.5</v>
      </c>
      <c r="V74" s="2">
        <f>('Подуш 1'!V74+'Подуш 2'!V74)/2</f>
        <v>3162</v>
      </c>
      <c r="W74" s="2">
        <f>('Подуш 1'!W74+'Подуш 2'!W74)/2</f>
        <v>2888.5</v>
      </c>
      <c r="X74" s="2">
        <f>('Подуш 1'!X74+'Подуш 2'!X74)/2</f>
        <v>3021.5</v>
      </c>
      <c r="Y74" s="2">
        <f>('Подуш 1'!Y74+'Подуш 2'!Y74)/2</f>
        <v>2463.5</v>
      </c>
      <c r="Z74" s="2">
        <f>('Подуш 1'!Z74+'Подуш 2'!Z74)/2</f>
        <v>2556.5</v>
      </c>
      <c r="AA74" s="2">
        <f>('Подуш 1'!AA74+'Подуш 2'!AA74)/2</f>
        <v>2076.5</v>
      </c>
      <c r="AB74" s="2">
        <f>('Подуш 1'!AB74+'Подуш 2'!AB74)/2</f>
        <v>2231.5</v>
      </c>
      <c r="AC74" s="2">
        <f>('Подуш 1'!AC74+'Подуш 2'!AC74)/2</f>
        <v>1906.5</v>
      </c>
      <c r="AD74" s="2">
        <f>('Подуш 1'!AD74+'Подуш 2'!AD74)/2</f>
        <v>2276</v>
      </c>
      <c r="AE74" s="2">
        <f>('Подуш 1'!AE74+'Подуш 2'!AE74)/2</f>
        <v>2702.5</v>
      </c>
      <c r="AF74" s="2">
        <f>('Подуш 1'!AF74+'Подуш 2'!AF74)/2</f>
        <v>3088.5</v>
      </c>
      <c r="AG74" s="2">
        <f>('Подуш 1'!AG74+'Подуш 2'!AG74)/2</f>
        <v>1506</v>
      </c>
      <c r="AH74" s="2">
        <f>('Подуш 1'!AH74+'Подуш 2'!AH74)/2</f>
        <v>3091.5</v>
      </c>
      <c r="AI74" s="2">
        <f>('Подуш 1'!AI74+'Подуш 2'!AI74)/2</f>
        <v>1258.5</v>
      </c>
      <c r="AJ74" s="2">
        <f>('Подуш 1'!AJ74+'Подуш 2'!AJ74)/2</f>
        <v>2558</v>
      </c>
      <c r="AK74" s="2">
        <f>('Подуш 1'!AK74+'Подуш 2'!AK74)/2</f>
        <v>518.5</v>
      </c>
      <c r="AL74" s="2">
        <f>('Подуш 1'!AL74+'Подуш 2'!AL74)/2</f>
        <v>1237</v>
      </c>
      <c r="AM74" s="2">
        <f>('Подуш 1'!AM74+'Подуш 2'!AM74)/2</f>
        <v>312</v>
      </c>
      <c r="AN74" s="2">
        <f>('Подуш 1'!AN74+'Подуш 2'!AN74)/2</f>
        <v>931.5</v>
      </c>
      <c r="AO74" s="2">
        <f>('Подуш 1'!AO74+'Подуш 2'!AO74)/2</f>
        <v>227.5</v>
      </c>
      <c r="AP74" s="2">
        <f>('Подуш 1'!AP74+'Подуш 2'!AP74)/2</f>
        <v>1009.5</v>
      </c>
      <c r="AR74" s="2">
        <f t="shared" si="3"/>
        <v>69290.5</v>
      </c>
    </row>
    <row r="75" spans="1:44">
      <c r="A75" s="1">
        <v>63031</v>
      </c>
      <c r="B75" s="2">
        <v>3409</v>
      </c>
      <c r="C75" s="2">
        <f>('Подуш 1'!C75+'Подуш 2'!C75)/2</f>
        <v>603.5</v>
      </c>
      <c r="D75" s="2">
        <f>('Подуш 1'!D75+'Подуш 2'!D75)/2</f>
        <v>595.5</v>
      </c>
      <c r="E75" s="2">
        <f>('Подуш 1'!E75+'Подуш 2'!E75)/2</f>
        <v>1160</v>
      </c>
      <c r="F75" s="2">
        <f>('Подуш 1'!F75+'Подуш 2'!F75)/2</f>
        <v>1069</v>
      </c>
      <c r="G75" s="2">
        <f>('Подуш 1'!G75+'Подуш 2'!G75)/2</f>
        <v>1664</v>
      </c>
      <c r="H75" s="2">
        <f>('Подуш 1'!H75+'Подуш 2'!H75)/2</f>
        <v>1605.5</v>
      </c>
      <c r="I75" s="2">
        <f>('Подуш 1'!I75+'Подуш 2'!I75)/2</f>
        <v>1554</v>
      </c>
      <c r="J75" s="2">
        <f>('Подуш 1'!J75+'Подуш 2'!J75)/2</f>
        <v>1489.5</v>
      </c>
      <c r="K75" s="2">
        <f>('Подуш 1'!K75+'Подуш 2'!K75)/2</f>
        <v>1001.5</v>
      </c>
      <c r="L75" s="2">
        <f>('Подуш 1'!L75+'Подуш 2'!L75)/2</f>
        <v>964</v>
      </c>
      <c r="M75" s="2">
        <f>('Подуш 1'!M75+'Подуш 2'!M75)/2</f>
        <v>609.5</v>
      </c>
      <c r="N75" s="2">
        <f>('Подуш 1'!N75+'Подуш 2'!N75)/2</f>
        <v>614</v>
      </c>
      <c r="O75" s="2">
        <f>('Подуш 1'!O75+'Подуш 2'!O75)/2</f>
        <v>1347.5</v>
      </c>
      <c r="P75" s="2">
        <f>('Подуш 1'!P75+'Подуш 2'!P75)/2</f>
        <v>1417</v>
      </c>
      <c r="Q75" s="2">
        <f>('Подуш 1'!Q75+'Подуш 2'!Q75)/2</f>
        <v>1345</v>
      </c>
      <c r="R75" s="2">
        <f>('Подуш 1'!R75+'Подуш 2'!R75)/2</f>
        <v>1355.5</v>
      </c>
      <c r="S75" s="2">
        <f>('Подуш 1'!S75+'Подуш 2'!S75)/2</f>
        <v>1872</v>
      </c>
      <c r="T75" s="2">
        <f>('Подуш 1'!T75+'Подуш 2'!T75)/2</f>
        <v>1844</v>
      </c>
      <c r="U75" s="2">
        <f>('Подуш 1'!U75+'Подуш 2'!U75)/2</f>
        <v>2463</v>
      </c>
      <c r="V75" s="2">
        <f>('Подуш 1'!V75+'Подуш 2'!V75)/2</f>
        <v>2525</v>
      </c>
      <c r="W75" s="2">
        <f>('Подуш 1'!W75+'Подуш 2'!W75)/2</f>
        <v>2435.5</v>
      </c>
      <c r="X75" s="2">
        <f>('Подуш 1'!X75+'Подуш 2'!X75)/2</f>
        <v>2571</v>
      </c>
      <c r="Y75" s="2">
        <f>('Подуш 1'!Y75+'Подуш 2'!Y75)/2</f>
        <v>2291</v>
      </c>
      <c r="Z75" s="2">
        <f>('Подуш 1'!Z75+'Подуш 2'!Z75)/2</f>
        <v>2502</v>
      </c>
      <c r="AA75" s="2">
        <f>('Подуш 1'!AA75+'Подуш 2'!AA75)/2</f>
        <v>1989</v>
      </c>
      <c r="AB75" s="2">
        <f>('Подуш 1'!AB75+'Подуш 2'!AB75)/2</f>
        <v>2188.5</v>
      </c>
      <c r="AC75" s="2">
        <f>('Подуш 1'!AC75+'Подуш 2'!AC75)/2</f>
        <v>1782.5</v>
      </c>
      <c r="AD75" s="2">
        <f>('Подуш 1'!AD75+'Подуш 2'!AD75)/2</f>
        <v>2146</v>
      </c>
      <c r="AE75" s="2">
        <f>('Подуш 1'!AE75+'Подуш 2'!AE75)/2</f>
        <v>2417.5</v>
      </c>
      <c r="AF75" s="2">
        <f>('Подуш 1'!AF75+'Подуш 2'!AF75)/2</f>
        <v>2620</v>
      </c>
      <c r="AG75" s="2">
        <f>('Подуш 1'!AG75+'Подуш 2'!AG75)/2</f>
        <v>1239</v>
      </c>
      <c r="AH75" s="2">
        <f>('Подуш 1'!AH75+'Подуш 2'!AH75)/2</f>
        <v>2460</v>
      </c>
      <c r="AI75" s="2">
        <f>('Подуш 1'!AI75+'Подуш 2'!AI75)/2</f>
        <v>1054</v>
      </c>
      <c r="AJ75" s="2">
        <f>('Подуш 1'!AJ75+'Подуш 2'!AJ75)/2</f>
        <v>1922.5</v>
      </c>
      <c r="AK75" s="2">
        <f>('Подуш 1'!AK75+'Подуш 2'!AK75)/2</f>
        <v>439.5</v>
      </c>
      <c r="AL75" s="2">
        <f>('Подуш 1'!AL75+'Подуш 2'!AL75)/2</f>
        <v>1000</v>
      </c>
      <c r="AM75" s="2">
        <f>('Подуш 1'!AM75+'Подуш 2'!AM75)/2</f>
        <v>208.5</v>
      </c>
      <c r="AN75" s="2">
        <f>('Подуш 1'!AN75+'Подуш 2'!AN75)/2</f>
        <v>682.5</v>
      </c>
      <c r="AO75" s="2">
        <f>('Подуш 1'!AO75+'Подуш 2'!AO75)/2</f>
        <v>147.5</v>
      </c>
      <c r="AP75" s="2">
        <f>('Подуш 1'!AP75+'Подуш 2'!AP75)/2</f>
        <v>639.5</v>
      </c>
      <c r="AR75" s="2">
        <f t="shared" si="3"/>
        <v>59835</v>
      </c>
    </row>
    <row r="76" spans="1:44">
      <c r="A76" s="1">
        <v>63023</v>
      </c>
      <c r="B76" s="2">
        <v>3409</v>
      </c>
      <c r="C76" s="2">
        <f>('Подуш 1'!C76+'Подуш 2'!C76)/2</f>
        <v>942.5</v>
      </c>
      <c r="D76" s="2">
        <f>('Подуш 1'!D76+'Подуш 2'!D76)/2</f>
        <v>952</v>
      </c>
      <c r="E76" s="2">
        <f>('Подуш 1'!E76+'Подуш 2'!E76)/2</f>
        <v>1836.5</v>
      </c>
      <c r="F76" s="2">
        <f>('Подуш 1'!F76+'Подуш 2'!F76)/2</f>
        <v>1681</v>
      </c>
      <c r="G76" s="2">
        <f>('Подуш 1'!G76+'Подуш 2'!G76)/2</f>
        <v>4965</v>
      </c>
      <c r="H76" s="2">
        <f>('Подуш 1'!H76+'Подуш 2'!H76)/2</f>
        <v>4694</v>
      </c>
      <c r="I76" s="2">
        <f>('Подуш 1'!I76+'Подуш 2'!I76)/2</f>
        <v>5546.5</v>
      </c>
      <c r="J76" s="2">
        <f>('Подуш 1'!J76+'Подуш 2'!J76)/2</f>
        <v>5151.5</v>
      </c>
      <c r="K76" s="2">
        <f>('Подуш 1'!K76+'Подуш 2'!K76)/2</f>
        <v>3243</v>
      </c>
      <c r="L76" s="2">
        <f>('Подуш 1'!L76+'Подуш 2'!L76)/2</f>
        <v>2943</v>
      </c>
      <c r="M76" s="2">
        <f>('Подуш 1'!M76+'Подуш 2'!M76)/2</f>
        <v>1743.5</v>
      </c>
      <c r="N76" s="2">
        <f>('Подуш 1'!N76+'Подуш 2'!N76)/2</f>
        <v>1641</v>
      </c>
      <c r="O76" s="2">
        <f>('Подуш 1'!O76+'Подуш 2'!O76)/2</f>
        <v>3648.5</v>
      </c>
      <c r="P76" s="2">
        <f>('Подуш 1'!P76+'Подуш 2'!P76)/2</f>
        <v>3408</v>
      </c>
      <c r="Q76" s="2">
        <f>('Подуш 1'!Q76+'Подуш 2'!Q76)/2</f>
        <v>3661</v>
      </c>
      <c r="R76" s="2">
        <f>('Подуш 1'!R76+'Подуш 2'!R76)/2</f>
        <v>3111.5</v>
      </c>
      <c r="S76" s="2">
        <f>('Подуш 1'!S76+'Подуш 2'!S76)/2</f>
        <v>5276</v>
      </c>
      <c r="T76" s="2">
        <f>('Подуш 1'!T76+'Подуш 2'!T76)/2</f>
        <v>4829.5</v>
      </c>
      <c r="U76" s="2">
        <f>('Подуш 1'!U76+'Подуш 2'!U76)/2</f>
        <v>6691.5</v>
      </c>
      <c r="V76" s="2">
        <f>('Подуш 1'!V76+'Подуш 2'!V76)/2</f>
        <v>6732</v>
      </c>
      <c r="W76" s="2">
        <f>('Подуш 1'!W76+'Подуш 2'!W76)/2</f>
        <v>5828.5</v>
      </c>
      <c r="X76" s="2">
        <f>('Подуш 1'!X76+'Подуш 2'!X76)/2</f>
        <v>6338.5</v>
      </c>
      <c r="Y76" s="2">
        <f>('Подуш 1'!Y76+'Подуш 2'!Y76)/2</f>
        <v>5414.5</v>
      </c>
      <c r="Z76" s="2">
        <f>('Подуш 1'!Z76+'Подуш 2'!Z76)/2</f>
        <v>6245</v>
      </c>
      <c r="AA76" s="2">
        <f>('Подуш 1'!AA76+'Подуш 2'!AA76)/2</f>
        <v>4942</v>
      </c>
      <c r="AB76" s="2">
        <f>('Подуш 1'!AB76+'Подуш 2'!AB76)/2</f>
        <v>5583</v>
      </c>
      <c r="AC76" s="2">
        <f>('Подуш 1'!AC76+'Подуш 2'!AC76)/2</f>
        <v>4444.5</v>
      </c>
      <c r="AD76" s="2">
        <f>('Подуш 1'!AD76+'Подуш 2'!AD76)/2</f>
        <v>5496.5</v>
      </c>
      <c r="AE76" s="2">
        <f>('Подуш 1'!AE76+'Подуш 2'!AE76)/2</f>
        <v>6085.5</v>
      </c>
      <c r="AF76" s="2">
        <f>('Подуш 1'!AF76+'Подуш 2'!AF76)/2</f>
        <v>7233.5</v>
      </c>
      <c r="AG76" s="2">
        <f>('Подуш 1'!AG76+'Подуш 2'!AG76)/2</f>
        <v>3603.5</v>
      </c>
      <c r="AH76" s="2">
        <f>('Подуш 1'!AH76+'Подуш 2'!AH76)/2</f>
        <v>7576.5</v>
      </c>
      <c r="AI76" s="2">
        <f>('Подуш 1'!AI76+'Подуш 2'!AI76)/2</f>
        <v>3574.5</v>
      </c>
      <c r="AJ76" s="2">
        <f>('Подуш 1'!AJ76+'Подуш 2'!AJ76)/2</f>
        <v>6770</v>
      </c>
      <c r="AK76" s="2">
        <f>('Подуш 1'!AK76+'Подуш 2'!AK76)/2</f>
        <v>1679</v>
      </c>
      <c r="AL76" s="2">
        <f>('Подуш 1'!AL76+'Подуш 2'!AL76)/2</f>
        <v>3650</v>
      </c>
      <c r="AM76" s="2">
        <f>('Подуш 1'!AM76+'Подуш 2'!AM76)/2</f>
        <v>880</v>
      </c>
      <c r="AN76" s="2">
        <f>('Подуш 1'!AN76+'Подуш 2'!AN76)/2</f>
        <v>2992.5</v>
      </c>
      <c r="AO76" s="2">
        <f>('Подуш 1'!AO76+'Подуш 2'!AO76)/2</f>
        <v>774</v>
      </c>
      <c r="AP76" s="2">
        <f>('Подуш 1'!AP76+'Подуш 2'!AP76)/2</f>
        <v>3212.5</v>
      </c>
      <c r="AR76" s="2">
        <f t="shared" si="3"/>
        <v>165021.5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47">
        <v>63023</v>
      </c>
      <c r="B2" s="47">
        <v>0</v>
      </c>
      <c r="C2" s="47">
        <v>435</v>
      </c>
      <c r="D2" s="47">
        <v>396</v>
      </c>
      <c r="E2" s="47">
        <v>10</v>
      </c>
      <c r="F2" s="47">
        <v>10</v>
      </c>
      <c r="G2" s="47">
        <v>29</v>
      </c>
      <c r="H2" s="47">
        <v>36</v>
      </c>
      <c r="I2" s="47">
        <v>41</v>
      </c>
      <c r="J2" s="47">
        <v>33</v>
      </c>
      <c r="K2" s="47">
        <v>27</v>
      </c>
      <c r="L2" s="47">
        <v>22</v>
      </c>
      <c r="M2" s="47">
        <v>16</v>
      </c>
      <c r="N2" s="47">
        <v>21</v>
      </c>
      <c r="O2" s="47">
        <v>36</v>
      </c>
      <c r="P2" s="47">
        <v>136</v>
      </c>
      <c r="Q2" s="47">
        <v>77</v>
      </c>
      <c r="R2" s="47">
        <v>196</v>
      </c>
      <c r="S2" s="47">
        <v>118</v>
      </c>
      <c r="T2" s="47">
        <v>222</v>
      </c>
      <c r="U2" s="47">
        <v>102</v>
      </c>
      <c r="V2" s="47">
        <v>167</v>
      </c>
      <c r="W2" s="47">
        <v>77</v>
      </c>
      <c r="X2" s="47">
        <v>119</v>
      </c>
      <c r="Y2" s="47">
        <v>59</v>
      </c>
      <c r="Z2" s="47">
        <v>94</v>
      </c>
      <c r="AA2" s="47">
        <v>44</v>
      </c>
      <c r="AB2" s="47">
        <v>45</v>
      </c>
      <c r="AC2" s="47">
        <v>37</v>
      </c>
      <c r="AD2" s="47">
        <v>29</v>
      </c>
      <c r="AE2" s="47">
        <v>36</v>
      </c>
      <c r="AF2" s="47">
        <v>25</v>
      </c>
      <c r="AG2" s="47">
        <v>22</v>
      </c>
      <c r="AH2" s="47">
        <v>33</v>
      </c>
      <c r="AI2" s="47">
        <v>15</v>
      </c>
      <c r="AJ2" s="47">
        <v>15</v>
      </c>
      <c r="AK2" s="47">
        <v>1</v>
      </c>
      <c r="AL2" s="47">
        <v>11</v>
      </c>
      <c r="AM2" s="47">
        <v>2</v>
      </c>
      <c r="AN2" s="47">
        <v>6</v>
      </c>
      <c r="AO2" s="47">
        <v>3</v>
      </c>
      <c r="AP2" s="47">
        <v>13</v>
      </c>
      <c r="AQ2" s="2">
        <f>SUM(C2:AP2)</f>
        <v>2816</v>
      </c>
    </row>
    <row r="3" spans="1:43">
      <c r="A3" s="47">
        <v>63023</v>
      </c>
      <c r="B3" s="47">
        <v>3114</v>
      </c>
      <c r="C3" s="47">
        <v>582</v>
      </c>
      <c r="D3" s="47">
        <v>547</v>
      </c>
      <c r="E3" s="47">
        <v>1265</v>
      </c>
      <c r="F3" s="47">
        <v>1107</v>
      </c>
      <c r="G3" s="47">
        <v>3742</v>
      </c>
      <c r="H3" s="47">
        <v>3427</v>
      </c>
      <c r="I3" s="47">
        <v>4042</v>
      </c>
      <c r="J3" s="47">
        <v>3911</v>
      </c>
      <c r="K3" s="47">
        <v>2276</v>
      </c>
      <c r="L3" s="47">
        <v>2029</v>
      </c>
      <c r="M3" s="47">
        <v>1316</v>
      </c>
      <c r="N3" s="47">
        <v>1216</v>
      </c>
      <c r="O3" s="47">
        <v>2894</v>
      </c>
      <c r="P3" s="47">
        <v>2710</v>
      </c>
      <c r="Q3" s="47">
        <v>3589</v>
      </c>
      <c r="R3" s="47">
        <v>3065</v>
      </c>
      <c r="S3" s="47">
        <v>5281</v>
      </c>
      <c r="T3" s="47">
        <v>4516</v>
      </c>
      <c r="U3" s="47">
        <v>6380</v>
      </c>
      <c r="V3" s="47">
        <v>5518</v>
      </c>
      <c r="W3" s="47">
        <v>5005</v>
      </c>
      <c r="X3" s="47">
        <v>4851</v>
      </c>
      <c r="Y3" s="47">
        <v>4497</v>
      </c>
      <c r="Z3" s="47">
        <v>4834</v>
      </c>
      <c r="AA3" s="47">
        <v>4405</v>
      </c>
      <c r="AB3" s="47">
        <v>4510</v>
      </c>
      <c r="AC3" s="47">
        <v>4018</v>
      </c>
      <c r="AD3" s="47">
        <v>4543</v>
      </c>
      <c r="AE3" s="47">
        <v>5167</v>
      </c>
      <c r="AF3" s="47">
        <v>5660</v>
      </c>
      <c r="AG3" s="47">
        <v>2877</v>
      </c>
      <c r="AH3" s="47">
        <v>5813</v>
      </c>
      <c r="AI3" s="47">
        <v>2621</v>
      </c>
      <c r="AJ3" s="47">
        <v>5165</v>
      </c>
      <c r="AK3" s="47">
        <v>1291</v>
      </c>
      <c r="AL3" s="47">
        <v>2919</v>
      </c>
      <c r="AM3" s="47">
        <v>815</v>
      </c>
      <c r="AN3" s="47">
        <v>2511</v>
      </c>
      <c r="AO3" s="47">
        <v>731</v>
      </c>
      <c r="AP3" s="47">
        <v>2854</v>
      </c>
      <c r="AQ3" s="2">
        <f t="shared" ref="AQ3:AQ66" si="0">SUM(C3:AP3)</f>
        <v>134500</v>
      </c>
    </row>
    <row r="4" spans="1:43">
      <c r="A4" s="47">
        <v>63023</v>
      </c>
      <c r="B4" s="47">
        <v>3409</v>
      </c>
      <c r="C4" s="47">
        <v>950</v>
      </c>
      <c r="D4" s="47">
        <v>959</v>
      </c>
      <c r="E4" s="47">
        <v>1841</v>
      </c>
      <c r="F4" s="47">
        <v>1692</v>
      </c>
      <c r="G4" s="47">
        <v>4975</v>
      </c>
      <c r="H4" s="47">
        <v>4709</v>
      </c>
      <c r="I4" s="47">
        <v>5555</v>
      </c>
      <c r="J4" s="47">
        <v>5141</v>
      </c>
      <c r="K4" s="47">
        <v>3233</v>
      </c>
      <c r="L4" s="47">
        <v>2940</v>
      </c>
      <c r="M4" s="47">
        <v>1744</v>
      </c>
      <c r="N4" s="47">
        <v>1647</v>
      </c>
      <c r="O4" s="47">
        <v>3634</v>
      </c>
      <c r="P4" s="47">
        <v>3413</v>
      </c>
      <c r="Q4" s="47">
        <v>3685</v>
      </c>
      <c r="R4" s="47">
        <v>3121</v>
      </c>
      <c r="S4" s="47">
        <v>5322</v>
      </c>
      <c r="T4" s="47">
        <v>4861</v>
      </c>
      <c r="U4" s="47">
        <v>6719</v>
      </c>
      <c r="V4" s="47">
        <v>6755</v>
      </c>
      <c r="W4" s="47">
        <v>5838</v>
      </c>
      <c r="X4" s="47">
        <v>6331</v>
      </c>
      <c r="Y4" s="47">
        <v>5428</v>
      </c>
      <c r="Z4" s="47">
        <v>6255</v>
      </c>
      <c r="AA4" s="47">
        <v>4944</v>
      </c>
      <c r="AB4" s="47">
        <v>5573</v>
      </c>
      <c r="AC4" s="47">
        <v>4454</v>
      </c>
      <c r="AD4" s="47">
        <v>5519</v>
      </c>
      <c r="AE4" s="47">
        <v>6103</v>
      </c>
      <c r="AF4" s="47">
        <v>7255</v>
      </c>
      <c r="AG4" s="47">
        <v>3604</v>
      </c>
      <c r="AH4" s="47">
        <v>7577</v>
      </c>
      <c r="AI4" s="47">
        <v>3578</v>
      </c>
      <c r="AJ4" s="47">
        <v>6783</v>
      </c>
      <c r="AK4" s="47">
        <v>1663</v>
      </c>
      <c r="AL4" s="47">
        <v>3606</v>
      </c>
      <c r="AM4" s="47">
        <v>891</v>
      </c>
      <c r="AN4" s="47">
        <v>3039</v>
      </c>
      <c r="AO4" s="47">
        <v>772</v>
      </c>
      <c r="AP4" s="47">
        <v>3205</v>
      </c>
      <c r="AQ4" s="2">
        <f t="shared" si="0"/>
        <v>165314</v>
      </c>
    </row>
    <row r="5" spans="1:43">
      <c r="A5" s="47">
        <v>63023</v>
      </c>
      <c r="B5" s="47">
        <v>4006</v>
      </c>
      <c r="C5" s="47">
        <v>4019</v>
      </c>
      <c r="D5" s="47">
        <v>3621</v>
      </c>
      <c r="E5" s="47">
        <v>8481</v>
      </c>
      <c r="F5" s="47">
        <v>7867</v>
      </c>
      <c r="G5" s="47">
        <v>22087</v>
      </c>
      <c r="H5" s="47">
        <v>20592</v>
      </c>
      <c r="I5" s="47">
        <v>24525</v>
      </c>
      <c r="J5" s="47">
        <v>23137</v>
      </c>
      <c r="K5" s="47">
        <v>13331</v>
      </c>
      <c r="L5" s="47">
        <v>12691</v>
      </c>
      <c r="M5" s="47">
        <v>7647</v>
      </c>
      <c r="N5" s="47">
        <v>7137</v>
      </c>
      <c r="O5" s="47">
        <v>15853</v>
      </c>
      <c r="P5" s="47">
        <v>15272</v>
      </c>
      <c r="Q5" s="47">
        <v>18575</v>
      </c>
      <c r="R5" s="47">
        <v>15678</v>
      </c>
      <c r="S5" s="47">
        <v>25361</v>
      </c>
      <c r="T5" s="47">
        <v>22916</v>
      </c>
      <c r="U5" s="47">
        <v>32869</v>
      </c>
      <c r="V5" s="47">
        <v>31973</v>
      </c>
      <c r="W5" s="47">
        <v>29410</v>
      </c>
      <c r="X5" s="47">
        <v>30919</v>
      </c>
      <c r="Y5" s="47">
        <v>29051</v>
      </c>
      <c r="Z5" s="47">
        <v>32416</v>
      </c>
      <c r="AA5" s="47">
        <v>27831</v>
      </c>
      <c r="AB5" s="47">
        <v>31134</v>
      </c>
      <c r="AC5" s="47">
        <v>24183</v>
      </c>
      <c r="AD5" s="47">
        <v>27002</v>
      </c>
      <c r="AE5" s="47">
        <v>29529</v>
      </c>
      <c r="AF5" s="47">
        <v>32423</v>
      </c>
      <c r="AG5" s="47">
        <v>15773</v>
      </c>
      <c r="AH5" s="47">
        <v>30792</v>
      </c>
      <c r="AI5" s="47">
        <v>15439</v>
      </c>
      <c r="AJ5" s="47">
        <v>29795</v>
      </c>
      <c r="AK5" s="47">
        <v>7594</v>
      </c>
      <c r="AL5" s="47">
        <v>16559</v>
      </c>
      <c r="AM5" s="47">
        <v>4336</v>
      </c>
      <c r="AN5" s="47">
        <v>11946</v>
      </c>
      <c r="AO5" s="47">
        <v>2968</v>
      </c>
      <c r="AP5" s="47">
        <v>10216</v>
      </c>
      <c r="AQ5" s="2">
        <f t="shared" si="0"/>
        <v>772948</v>
      </c>
    </row>
    <row r="6" spans="1:43">
      <c r="A6" s="47">
        <v>63023</v>
      </c>
      <c r="B6" s="47">
        <v>5008</v>
      </c>
      <c r="C6" s="47">
        <v>4124</v>
      </c>
      <c r="D6" s="47">
        <v>3846</v>
      </c>
      <c r="E6" s="47">
        <v>8550</v>
      </c>
      <c r="F6" s="47">
        <v>8000</v>
      </c>
      <c r="G6" s="47">
        <v>24556</v>
      </c>
      <c r="H6" s="47">
        <v>23322</v>
      </c>
      <c r="I6" s="47">
        <v>25139</v>
      </c>
      <c r="J6" s="47">
        <v>24014</v>
      </c>
      <c r="K6" s="47">
        <v>13183</v>
      </c>
      <c r="L6" s="47">
        <v>12387</v>
      </c>
      <c r="M6" s="47">
        <v>7735</v>
      </c>
      <c r="N6" s="47">
        <v>7364</v>
      </c>
      <c r="O6" s="47">
        <v>16331</v>
      </c>
      <c r="P6" s="47">
        <v>16861</v>
      </c>
      <c r="Q6" s="47">
        <v>20106</v>
      </c>
      <c r="R6" s="47">
        <v>19061</v>
      </c>
      <c r="S6" s="47">
        <v>28830</v>
      </c>
      <c r="T6" s="47">
        <v>27849</v>
      </c>
      <c r="U6" s="47">
        <v>36983</v>
      </c>
      <c r="V6" s="47">
        <v>37107</v>
      </c>
      <c r="W6" s="47">
        <v>30960</v>
      </c>
      <c r="X6" s="47">
        <v>33348</v>
      </c>
      <c r="Y6" s="47">
        <v>27340</v>
      </c>
      <c r="Z6" s="47">
        <v>30751</v>
      </c>
      <c r="AA6" s="47">
        <v>24611</v>
      </c>
      <c r="AB6" s="47">
        <v>28651</v>
      </c>
      <c r="AC6" s="47">
        <v>22779</v>
      </c>
      <c r="AD6" s="47">
        <v>27022</v>
      </c>
      <c r="AE6" s="47">
        <v>29012</v>
      </c>
      <c r="AF6" s="47">
        <v>33159</v>
      </c>
      <c r="AG6" s="47">
        <v>16110</v>
      </c>
      <c r="AH6" s="47">
        <v>32806</v>
      </c>
      <c r="AI6" s="47">
        <v>15185</v>
      </c>
      <c r="AJ6" s="47">
        <v>28984</v>
      </c>
      <c r="AK6" s="47">
        <v>7579</v>
      </c>
      <c r="AL6" s="47">
        <v>17023</v>
      </c>
      <c r="AM6" s="47">
        <v>4197</v>
      </c>
      <c r="AN6" s="47">
        <v>13640</v>
      </c>
      <c r="AO6" s="47">
        <v>3865</v>
      </c>
      <c r="AP6" s="47">
        <v>14508</v>
      </c>
      <c r="AQ6" s="2">
        <f t="shared" si="0"/>
        <v>806878</v>
      </c>
    </row>
    <row r="7" spans="1:43">
      <c r="A7" s="47">
        <v>63023</v>
      </c>
      <c r="B7" s="47">
        <v>10839</v>
      </c>
      <c r="C7" s="47">
        <v>36</v>
      </c>
      <c r="D7" s="47">
        <v>43</v>
      </c>
      <c r="E7" s="47">
        <v>80</v>
      </c>
      <c r="F7" s="47">
        <v>83</v>
      </c>
      <c r="G7" s="47">
        <v>237</v>
      </c>
      <c r="H7" s="47">
        <v>228</v>
      </c>
      <c r="I7" s="47">
        <v>286</v>
      </c>
      <c r="J7" s="47">
        <v>278</v>
      </c>
      <c r="K7" s="47">
        <v>160</v>
      </c>
      <c r="L7" s="47">
        <v>139</v>
      </c>
      <c r="M7" s="47">
        <v>87</v>
      </c>
      <c r="N7" s="47">
        <v>96</v>
      </c>
      <c r="O7" s="47">
        <v>210</v>
      </c>
      <c r="P7" s="47">
        <v>207</v>
      </c>
      <c r="Q7" s="47">
        <v>275</v>
      </c>
      <c r="R7" s="47">
        <v>340</v>
      </c>
      <c r="S7" s="47">
        <v>438</v>
      </c>
      <c r="T7" s="47">
        <v>449</v>
      </c>
      <c r="U7" s="47">
        <v>474</v>
      </c>
      <c r="V7" s="47">
        <v>578</v>
      </c>
      <c r="W7" s="47">
        <v>392</v>
      </c>
      <c r="X7" s="47">
        <v>475</v>
      </c>
      <c r="Y7" s="47">
        <v>352</v>
      </c>
      <c r="Z7" s="47">
        <v>475</v>
      </c>
      <c r="AA7" s="47">
        <v>351</v>
      </c>
      <c r="AB7" s="47">
        <v>502</v>
      </c>
      <c r="AC7" s="47">
        <v>332</v>
      </c>
      <c r="AD7" s="47">
        <v>401</v>
      </c>
      <c r="AE7" s="47">
        <v>374</v>
      </c>
      <c r="AF7" s="47">
        <v>437</v>
      </c>
      <c r="AG7" s="47">
        <v>195</v>
      </c>
      <c r="AH7" s="47">
        <v>468</v>
      </c>
      <c r="AI7" s="47">
        <v>190</v>
      </c>
      <c r="AJ7" s="47">
        <v>418</v>
      </c>
      <c r="AK7" s="47">
        <v>102</v>
      </c>
      <c r="AL7" s="47">
        <v>281</v>
      </c>
      <c r="AM7" s="47">
        <v>82</v>
      </c>
      <c r="AN7" s="47">
        <v>231</v>
      </c>
      <c r="AO7" s="47">
        <v>61</v>
      </c>
      <c r="AP7" s="47">
        <v>270</v>
      </c>
      <c r="AQ7" s="2">
        <f t="shared" si="0"/>
        <v>11113</v>
      </c>
    </row>
    <row r="8" spans="1:43">
      <c r="A8" s="47">
        <v>63023</v>
      </c>
      <c r="B8" s="47">
        <v>10858</v>
      </c>
      <c r="C8" s="47">
        <v>294</v>
      </c>
      <c r="D8" s="47">
        <v>283</v>
      </c>
      <c r="E8" s="47">
        <v>684</v>
      </c>
      <c r="F8" s="47">
        <v>637</v>
      </c>
      <c r="G8" s="47">
        <v>2227</v>
      </c>
      <c r="H8" s="47">
        <v>2080</v>
      </c>
      <c r="I8" s="47">
        <v>2460</v>
      </c>
      <c r="J8" s="47">
        <v>2159</v>
      </c>
      <c r="K8" s="47">
        <v>1223</v>
      </c>
      <c r="L8" s="47">
        <v>1175</v>
      </c>
      <c r="M8" s="47">
        <v>725</v>
      </c>
      <c r="N8" s="47">
        <v>648</v>
      </c>
      <c r="O8" s="47">
        <v>1414</v>
      </c>
      <c r="P8" s="47">
        <v>1381</v>
      </c>
      <c r="Q8" s="47">
        <v>1576</v>
      </c>
      <c r="R8" s="47">
        <v>1340</v>
      </c>
      <c r="S8" s="47">
        <v>2404</v>
      </c>
      <c r="T8" s="47">
        <v>2223</v>
      </c>
      <c r="U8" s="47">
        <v>3421</v>
      </c>
      <c r="V8" s="47">
        <v>3170</v>
      </c>
      <c r="W8" s="47">
        <v>2897</v>
      </c>
      <c r="X8" s="47">
        <v>3015</v>
      </c>
      <c r="Y8" s="47">
        <v>2460</v>
      </c>
      <c r="Z8" s="47">
        <v>2558</v>
      </c>
      <c r="AA8" s="47">
        <v>2080</v>
      </c>
      <c r="AB8" s="47">
        <v>2242</v>
      </c>
      <c r="AC8" s="47">
        <v>1908</v>
      </c>
      <c r="AD8" s="47">
        <v>2284</v>
      </c>
      <c r="AE8" s="47">
        <v>2705</v>
      </c>
      <c r="AF8" s="47">
        <v>3088</v>
      </c>
      <c r="AG8" s="47">
        <v>1510</v>
      </c>
      <c r="AH8" s="47">
        <v>3094</v>
      </c>
      <c r="AI8" s="47">
        <v>1255</v>
      </c>
      <c r="AJ8" s="47">
        <v>2557</v>
      </c>
      <c r="AK8" s="47">
        <v>513</v>
      </c>
      <c r="AL8" s="47">
        <v>1224</v>
      </c>
      <c r="AM8" s="47">
        <v>315</v>
      </c>
      <c r="AN8" s="47">
        <v>941</v>
      </c>
      <c r="AO8" s="47">
        <v>226</v>
      </c>
      <c r="AP8" s="47">
        <v>1004</v>
      </c>
      <c r="AQ8" s="2">
        <f t="shared" si="0"/>
        <v>69400</v>
      </c>
    </row>
    <row r="9" spans="1:43">
      <c r="A9" s="47">
        <v>63031</v>
      </c>
      <c r="B9" s="47">
        <v>0</v>
      </c>
      <c r="C9" s="47">
        <v>305</v>
      </c>
      <c r="D9" s="47">
        <v>308</v>
      </c>
      <c r="E9" s="47">
        <v>67</v>
      </c>
      <c r="F9" s="47">
        <v>73</v>
      </c>
      <c r="G9" s="47">
        <v>50</v>
      </c>
      <c r="H9" s="47">
        <v>56</v>
      </c>
      <c r="I9" s="47">
        <v>43</v>
      </c>
      <c r="J9" s="47">
        <v>47</v>
      </c>
      <c r="K9" s="47">
        <v>49</v>
      </c>
      <c r="L9" s="47">
        <v>47</v>
      </c>
      <c r="M9" s="47">
        <v>63</v>
      </c>
      <c r="N9" s="47">
        <v>64</v>
      </c>
      <c r="O9" s="47">
        <v>97</v>
      </c>
      <c r="P9" s="47">
        <v>195</v>
      </c>
      <c r="Q9" s="47">
        <v>97</v>
      </c>
      <c r="R9" s="47">
        <v>164</v>
      </c>
      <c r="S9" s="47">
        <v>121</v>
      </c>
      <c r="T9" s="47">
        <v>223</v>
      </c>
      <c r="U9" s="47">
        <v>172</v>
      </c>
      <c r="V9" s="47">
        <v>269</v>
      </c>
      <c r="W9" s="47">
        <v>134</v>
      </c>
      <c r="X9" s="47">
        <v>120</v>
      </c>
      <c r="Y9" s="47">
        <v>99</v>
      </c>
      <c r="Z9" s="47">
        <v>98</v>
      </c>
      <c r="AA9" s="47">
        <v>88</v>
      </c>
      <c r="AB9" s="47">
        <v>54</v>
      </c>
      <c r="AC9" s="47">
        <v>123</v>
      </c>
      <c r="AD9" s="47">
        <v>83</v>
      </c>
      <c r="AE9" s="47">
        <v>79</v>
      </c>
      <c r="AF9" s="47">
        <v>49</v>
      </c>
      <c r="AG9" s="47">
        <v>33</v>
      </c>
      <c r="AH9" s="47">
        <v>38</v>
      </c>
      <c r="AI9" s="47">
        <v>18</v>
      </c>
      <c r="AJ9" s="47">
        <v>22</v>
      </c>
      <c r="AK9" s="47">
        <v>2</v>
      </c>
      <c r="AL9" s="47">
        <v>14</v>
      </c>
      <c r="AM9" s="47">
        <v>1</v>
      </c>
      <c r="AN9" s="47">
        <v>5</v>
      </c>
      <c r="AO9" s="47">
        <v>2</v>
      </c>
      <c r="AP9" s="47">
        <v>8</v>
      </c>
      <c r="AQ9" s="2">
        <f t="shared" si="0"/>
        <v>3580</v>
      </c>
    </row>
    <row r="10" spans="1:43">
      <c r="A10" s="47">
        <v>63031</v>
      </c>
      <c r="B10" s="47">
        <v>3114</v>
      </c>
      <c r="C10" s="47">
        <v>1515</v>
      </c>
      <c r="D10" s="47">
        <v>1389</v>
      </c>
      <c r="E10" s="47">
        <v>2668</v>
      </c>
      <c r="F10" s="47">
        <v>2422</v>
      </c>
      <c r="G10" s="47">
        <v>5529</v>
      </c>
      <c r="H10" s="47">
        <v>5030</v>
      </c>
      <c r="I10" s="47">
        <v>5539</v>
      </c>
      <c r="J10" s="47">
        <v>5065</v>
      </c>
      <c r="K10" s="47">
        <v>3242</v>
      </c>
      <c r="L10" s="47">
        <v>3045</v>
      </c>
      <c r="M10" s="47">
        <v>1898</v>
      </c>
      <c r="N10" s="47">
        <v>1953</v>
      </c>
      <c r="O10" s="47">
        <v>4248</v>
      </c>
      <c r="P10" s="47">
        <v>4427</v>
      </c>
      <c r="Q10" s="47">
        <v>4213</v>
      </c>
      <c r="R10" s="47">
        <v>4101</v>
      </c>
      <c r="S10" s="47">
        <v>5719</v>
      </c>
      <c r="T10" s="47">
        <v>5548</v>
      </c>
      <c r="U10" s="47">
        <v>7876</v>
      </c>
      <c r="V10" s="47">
        <v>7634</v>
      </c>
      <c r="W10" s="47">
        <v>6928</v>
      </c>
      <c r="X10" s="47">
        <v>7032</v>
      </c>
      <c r="Y10" s="47">
        <v>6357</v>
      </c>
      <c r="Z10" s="47">
        <v>6840</v>
      </c>
      <c r="AA10" s="47">
        <v>5703</v>
      </c>
      <c r="AB10" s="47">
        <v>6432</v>
      </c>
      <c r="AC10" s="47">
        <v>5540</v>
      </c>
      <c r="AD10" s="47">
        <v>6458</v>
      </c>
      <c r="AE10" s="47">
        <v>7145</v>
      </c>
      <c r="AF10" s="47">
        <v>8028</v>
      </c>
      <c r="AG10" s="47">
        <v>3882</v>
      </c>
      <c r="AH10" s="47">
        <v>7360</v>
      </c>
      <c r="AI10" s="47">
        <v>3095</v>
      </c>
      <c r="AJ10" s="47">
        <v>5696</v>
      </c>
      <c r="AK10" s="47">
        <v>1295</v>
      </c>
      <c r="AL10" s="47">
        <v>3069</v>
      </c>
      <c r="AM10" s="47">
        <v>741</v>
      </c>
      <c r="AN10" s="47">
        <v>2446</v>
      </c>
      <c r="AO10" s="47">
        <v>501</v>
      </c>
      <c r="AP10" s="47">
        <v>2112</v>
      </c>
      <c r="AQ10" s="2">
        <f t="shared" si="0"/>
        <v>179721</v>
      </c>
    </row>
    <row r="11" spans="1:43">
      <c r="A11" s="47">
        <v>63031</v>
      </c>
      <c r="B11" s="47">
        <v>3409</v>
      </c>
      <c r="C11" s="47">
        <v>607</v>
      </c>
      <c r="D11" s="47">
        <v>601</v>
      </c>
      <c r="E11" s="47">
        <v>1163</v>
      </c>
      <c r="F11" s="47">
        <v>1070</v>
      </c>
      <c r="G11" s="47">
        <v>1653</v>
      </c>
      <c r="H11" s="47">
        <v>1606</v>
      </c>
      <c r="I11" s="47">
        <v>1560</v>
      </c>
      <c r="J11" s="47">
        <v>1491</v>
      </c>
      <c r="K11" s="47">
        <v>996</v>
      </c>
      <c r="L11" s="47">
        <v>961</v>
      </c>
      <c r="M11" s="47">
        <v>611</v>
      </c>
      <c r="N11" s="47">
        <v>612</v>
      </c>
      <c r="O11" s="47">
        <v>1351</v>
      </c>
      <c r="P11" s="47">
        <v>1426</v>
      </c>
      <c r="Q11" s="47">
        <v>1361</v>
      </c>
      <c r="R11" s="47">
        <v>1361</v>
      </c>
      <c r="S11" s="47">
        <v>1884</v>
      </c>
      <c r="T11" s="47">
        <v>1859</v>
      </c>
      <c r="U11" s="47">
        <v>2473</v>
      </c>
      <c r="V11" s="47">
        <v>2524</v>
      </c>
      <c r="W11" s="47">
        <v>2448</v>
      </c>
      <c r="X11" s="47">
        <v>2579</v>
      </c>
      <c r="Y11" s="47">
        <v>2291</v>
      </c>
      <c r="Z11" s="47">
        <v>2505</v>
      </c>
      <c r="AA11" s="47">
        <v>1988</v>
      </c>
      <c r="AB11" s="47">
        <v>2197</v>
      </c>
      <c r="AC11" s="47">
        <v>1796</v>
      </c>
      <c r="AD11" s="47">
        <v>2149</v>
      </c>
      <c r="AE11" s="47">
        <v>2418</v>
      </c>
      <c r="AF11" s="47">
        <v>2623</v>
      </c>
      <c r="AG11" s="47">
        <v>1245</v>
      </c>
      <c r="AH11" s="47">
        <v>2463</v>
      </c>
      <c r="AI11" s="47">
        <v>1051</v>
      </c>
      <c r="AJ11" s="47">
        <v>1923</v>
      </c>
      <c r="AK11" s="47">
        <v>433</v>
      </c>
      <c r="AL11" s="47">
        <v>999</v>
      </c>
      <c r="AM11" s="47">
        <v>210</v>
      </c>
      <c r="AN11" s="47">
        <v>688</v>
      </c>
      <c r="AO11" s="47">
        <v>149</v>
      </c>
      <c r="AP11" s="47">
        <v>636</v>
      </c>
      <c r="AQ11" s="2">
        <f t="shared" si="0"/>
        <v>59961</v>
      </c>
    </row>
    <row r="12" spans="1:43">
      <c r="A12" s="47">
        <v>63031</v>
      </c>
      <c r="B12" s="47">
        <v>4006</v>
      </c>
      <c r="C12" s="47">
        <v>1868</v>
      </c>
      <c r="D12" s="47">
        <v>1792</v>
      </c>
      <c r="E12" s="47">
        <v>3115</v>
      </c>
      <c r="F12" s="47">
        <v>2959</v>
      </c>
      <c r="G12" s="47">
        <v>5195</v>
      </c>
      <c r="H12" s="47">
        <v>4873</v>
      </c>
      <c r="I12" s="47">
        <v>4056</v>
      </c>
      <c r="J12" s="47">
        <v>3749</v>
      </c>
      <c r="K12" s="47">
        <v>2106</v>
      </c>
      <c r="L12" s="47">
        <v>2128</v>
      </c>
      <c r="M12" s="47">
        <v>1497</v>
      </c>
      <c r="N12" s="47">
        <v>1551</v>
      </c>
      <c r="O12" s="47">
        <v>3239</v>
      </c>
      <c r="P12" s="47">
        <v>3376</v>
      </c>
      <c r="Q12" s="47">
        <v>2794</v>
      </c>
      <c r="R12" s="47">
        <v>3165</v>
      </c>
      <c r="S12" s="47">
        <v>3829</v>
      </c>
      <c r="T12" s="47">
        <v>3940</v>
      </c>
      <c r="U12" s="47">
        <v>5019</v>
      </c>
      <c r="V12" s="47">
        <v>5390</v>
      </c>
      <c r="W12" s="47">
        <v>4164</v>
      </c>
      <c r="X12" s="47">
        <v>4521</v>
      </c>
      <c r="Y12" s="47">
        <v>3666</v>
      </c>
      <c r="Z12" s="47">
        <v>4204</v>
      </c>
      <c r="AA12" s="47">
        <v>3269</v>
      </c>
      <c r="AB12" s="47">
        <v>3795</v>
      </c>
      <c r="AC12" s="47">
        <v>2675</v>
      </c>
      <c r="AD12" s="47">
        <v>3215</v>
      </c>
      <c r="AE12" s="47">
        <v>3287</v>
      </c>
      <c r="AF12" s="47">
        <v>3874</v>
      </c>
      <c r="AG12" s="47">
        <v>1757</v>
      </c>
      <c r="AH12" s="47">
        <v>3710</v>
      </c>
      <c r="AI12" s="47">
        <v>1599</v>
      </c>
      <c r="AJ12" s="47">
        <v>3501</v>
      </c>
      <c r="AK12" s="47">
        <v>812</v>
      </c>
      <c r="AL12" s="47">
        <v>2021</v>
      </c>
      <c r="AM12" s="47">
        <v>456</v>
      </c>
      <c r="AN12" s="47">
        <v>1491</v>
      </c>
      <c r="AO12" s="47">
        <v>291</v>
      </c>
      <c r="AP12" s="47">
        <v>1135</v>
      </c>
      <c r="AQ12" s="2">
        <f t="shared" si="0"/>
        <v>119084</v>
      </c>
    </row>
    <row r="13" spans="1:43">
      <c r="A13" s="47">
        <v>63031</v>
      </c>
      <c r="B13" s="47">
        <v>5008</v>
      </c>
      <c r="C13" s="47">
        <v>8335</v>
      </c>
      <c r="D13" s="47">
        <v>7912</v>
      </c>
      <c r="E13" s="47">
        <v>14882</v>
      </c>
      <c r="F13" s="47">
        <v>14210</v>
      </c>
      <c r="G13" s="47">
        <v>25817</v>
      </c>
      <c r="H13" s="47">
        <v>24683</v>
      </c>
      <c r="I13" s="47">
        <v>23293</v>
      </c>
      <c r="J13" s="47">
        <v>22147</v>
      </c>
      <c r="K13" s="47">
        <v>12628</v>
      </c>
      <c r="L13" s="47">
        <v>11843</v>
      </c>
      <c r="M13" s="47">
        <v>8795</v>
      </c>
      <c r="N13" s="47">
        <v>9180</v>
      </c>
      <c r="O13" s="47">
        <v>19076</v>
      </c>
      <c r="P13" s="47">
        <v>20743</v>
      </c>
      <c r="Q13" s="47">
        <v>15896</v>
      </c>
      <c r="R13" s="47">
        <v>17988</v>
      </c>
      <c r="S13" s="47">
        <v>21976</v>
      </c>
      <c r="T13" s="47">
        <v>24442</v>
      </c>
      <c r="U13" s="47">
        <v>31013</v>
      </c>
      <c r="V13" s="47">
        <v>34869</v>
      </c>
      <c r="W13" s="47">
        <v>26691</v>
      </c>
      <c r="X13" s="47">
        <v>31476</v>
      </c>
      <c r="Y13" s="47">
        <v>23801</v>
      </c>
      <c r="Z13" s="47">
        <v>29423</v>
      </c>
      <c r="AA13" s="47">
        <v>21296</v>
      </c>
      <c r="AB13" s="47">
        <v>25815</v>
      </c>
      <c r="AC13" s="47">
        <v>18516</v>
      </c>
      <c r="AD13" s="47">
        <v>24222</v>
      </c>
      <c r="AE13" s="47">
        <v>24430</v>
      </c>
      <c r="AF13" s="47">
        <v>29961</v>
      </c>
      <c r="AG13" s="47">
        <v>13820</v>
      </c>
      <c r="AH13" s="47">
        <v>29283</v>
      </c>
      <c r="AI13" s="47">
        <v>12722</v>
      </c>
      <c r="AJ13" s="47">
        <v>25076</v>
      </c>
      <c r="AK13" s="47">
        <v>5903</v>
      </c>
      <c r="AL13" s="47">
        <v>13919</v>
      </c>
      <c r="AM13" s="47">
        <v>3031</v>
      </c>
      <c r="AN13" s="47">
        <v>9430</v>
      </c>
      <c r="AO13" s="47">
        <v>1997</v>
      </c>
      <c r="AP13" s="47">
        <v>8099</v>
      </c>
      <c r="AQ13" s="2">
        <f t="shared" si="0"/>
        <v>748639</v>
      </c>
    </row>
    <row r="14" spans="1:43">
      <c r="A14" s="47">
        <v>63031</v>
      </c>
      <c r="B14" s="47">
        <v>10839</v>
      </c>
      <c r="C14" s="47">
        <v>195</v>
      </c>
      <c r="D14" s="47">
        <v>182</v>
      </c>
      <c r="E14" s="47">
        <v>371</v>
      </c>
      <c r="F14" s="47">
        <v>337</v>
      </c>
      <c r="G14" s="47">
        <v>682</v>
      </c>
      <c r="H14" s="47">
        <v>594</v>
      </c>
      <c r="I14" s="47">
        <v>441</v>
      </c>
      <c r="J14" s="47">
        <v>415</v>
      </c>
      <c r="K14" s="47">
        <v>257</v>
      </c>
      <c r="L14" s="47">
        <v>240</v>
      </c>
      <c r="M14" s="47">
        <v>175</v>
      </c>
      <c r="N14" s="47">
        <v>182</v>
      </c>
      <c r="O14" s="47">
        <v>338</v>
      </c>
      <c r="P14" s="47">
        <v>427</v>
      </c>
      <c r="Q14" s="47">
        <v>297</v>
      </c>
      <c r="R14" s="47">
        <v>347</v>
      </c>
      <c r="S14" s="47">
        <v>414</v>
      </c>
      <c r="T14" s="47">
        <v>545</v>
      </c>
      <c r="U14" s="47">
        <v>577</v>
      </c>
      <c r="V14" s="47">
        <v>719</v>
      </c>
      <c r="W14" s="47">
        <v>459</v>
      </c>
      <c r="X14" s="47">
        <v>655</v>
      </c>
      <c r="Y14" s="47">
        <v>438</v>
      </c>
      <c r="Z14" s="47">
        <v>538</v>
      </c>
      <c r="AA14" s="47">
        <v>422</v>
      </c>
      <c r="AB14" s="47">
        <v>527</v>
      </c>
      <c r="AC14" s="47">
        <v>375</v>
      </c>
      <c r="AD14" s="47">
        <v>482</v>
      </c>
      <c r="AE14" s="47">
        <v>431</v>
      </c>
      <c r="AF14" s="47">
        <v>604</v>
      </c>
      <c r="AG14" s="47">
        <v>250</v>
      </c>
      <c r="AH14" s="47">
        <v>488</v>
      </c>
      <c r="AI14" s="47">
        <v>201</v>
      </c>
      <c r="AJ14" s="47">
        <v>439</v>
      </c>
      <c r="AK14" s="47">
        <v>98</v>
      </c>
      <c r="AL14" s="47">
        <v>273</v>
      </c>
      <c r="AM14" s="47">
        <v>89</v>
      </c>
      <c r="AN14" s="47">
        <v>231</v>
      </c>
      <c r="AO14" s="47">
        <v>36</v>
      </c>
      <c r="AP14" s="47">
        <v>154</v>
      </c>
      <c r="AQ14" s="2">
        <f t="shared" si="0"/>
        <v>14925</v>
      </c>
    </row>
    <row r="15" spans="1:43">
      <c r="A15" s="47">
        <v>63031</v>
      </c>
      <c r="B15" s="47">
        <v>10858</v>
      </c>
      <c r="C15" s="47">
        <v>515</v>
      </c>
      <c r="D15" s="47">
        <v>489</v>
      </c>
      <c r="E15" s="47">
        <v>896</v>
      </c>
      <c r="F15" s="47">
        <v>831</v>
      </c>
      <c r="G15" s="47">
        <v>1464</v>
      </c>
      <c r="H15" s="47">
        <v>1432</v>
      </c>
      <c r="I15" s="47">
        <v>1396</v>
      </c>
      <c r="J15" s="47">
        <v>1311</v>
      </c>
      <c r="K15" s="47">
        <v>712</v>
      </c>
      <c r="L15" s="47">
        <v>634</v>
      </c>
      <c r="M15" s="47">
        <v>458</v>
      </c>
      <c r="N15" s="47">
        <v>420</v>
      </c>
      <c r="O15" s="47">
        <v>944</v>
      </c>
      <c r="P15" s="47">
        <v>977</v>
      </c>
      <c r="Q15" s="47">
        <v>979</v>
      </c>
      <c r="R15" s="47">
        <v>967</v>
      </c>
      <c r="S15" s="47">
        <v>1399</v>
      </c>
      <c r="T15" s="47">
        <v>1397</v>
      </c>
      <c r="U15" s="47">
        <v>1982</v>
      </c>
      <c r="V15" s="47">
        <v>1908</v>
      </c>
      <c r="W15" s="47">
        <v>1665</v>
      </c>
      <c r="X15" s="47">
        <v>1834</v>
      </c>
      <c r="Y15" s="47">
        <v>1354</v>
      </c>
      <c r="Z15" s="47">
        <v>1670</v>
      </c>
      <c r="AA15" s="47">
        <v>1223</v>
      </c>
      <c r="AB15" s="47">
        <v>1423</v>
      </c>
      <c r="AC15" s="47">
        <v>1170</v>
      </c>
      <c r="AD15" s="47">
        <v>1456</v>
      </c>
      <c r="AE15" s="47">
        <v>1554</v>
      </c>
      <c r="AF15" s="47">
        <v>2020</v>
      </c>
      <c r="AG15" s="47">
        <v>908</v>
      </c>
      <c r="AH15" s="47">
        <v>1842</v>
      </c>
      <c r="AI15" s="47">
        <v>704</v>
      </c>
      <c r="AJ15" s="47">
        <v>1307</v>
      </c>
      <c r="AK15" s="47">
        <v>269</v>
      </c>
      <c r="AL15" s="47">
        <v>649</v>
      </c>
      <c r="AM15" s="47">
        <v>149</v>
      </c>
      <c r="AN15" s="47">
        <v>431</v>
      </c>
      <c r="AO15" s="47">
        <v>97</v>
      </c>
      <c r="AP15" s="47">
        <v>390</v>
      </c>
      <c r="AQ15" s="2">
        <f t="shared" si="0"/>
        <v>43226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1" width="6.140625" bestFit="1" customWidth="1"/>
    <col min="2" max="2" width="5.42578125" bestFit="1" customWidth="1"/>
    <col min="3" max="4" width="4.5703125" bestFit="1" customWidth="1"/>
    <col min="5" max="32" width="5.42578125" bestFit="1" customWidth="1"/>
    <col min="33" max="33" width="5.28515625" bestFit="1" customWidth="1"/>
    <col min="34" max="34" width="5.42578125" bestFit="1" customWidth="1"/>
    <col min="35" max="35" width="5.28515625" bestFit="1" customWidth="1"/>
    <col min="36" max="36" width="5.42578125" bestFit="1" customWidth="1"/>
    <col min="37" max="37" width="4.5703125" bestFit="1" customWidth="1"/>
    <col min="38" max="38" width="5.28515625" bestFit="1" customWidth="1"/>
    <col min="39" max="39" width="4.5703125" bestFit="1" customWidth="1"/>
    <col min="40" max="40" width="5.28515625" bestFit="1" customWidth="1"/>
    <col min="41" max="41" width="4.42578125" customWidth="1"/>
    <col min="42" max="42" width="5.425781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47">
        <v>63023</v>
      </c>
      <c r="B2" s="47">
        <v>0</v>
      </c>
      <c r="C2" s="47">
        <v>732</v>
      </c>
      <c r="D2" s="47">
        <v>698</v>
      </c>
      <c r="E2" s="47">
        <v>11</v>
      </c>
      <c r="F2" s="47">
        <v>12</v>
      </c>
      <c r="G2" s="47">
        <v>34</v>
      </c>
      <c r="H2" s="47">
        <v>41</v>
      </c>
      <c r="I2" s="47">
        <v>46</v>
      </c>
      <c r="J2" s="47">
        <v>32</v>
      </c>
      <c r="K2" s="47">
        <v>29</v>
      </c>
      <c r="L2" s="47">
        <v>24</v>
      </c>
      <c r="M2" s="47">
        <v>18</v>
      </c>
      <c r="N2" s="47">
        <v>23</v>
      </c>
      <c r="O2" s="47">
        <v>41</v>
      </c>
      <c r="P2" s="47">
        <v>142</v>
      </c>
      <c r="Q2" s="47">
        <v>80</v>
      </c>
      <c r="R2" s="47">
        <v>203</v>
      </c>
      <c r="S2" s="47">
        <v>126</v>
      </c>
      <c r="T2" s="47">
        <v>222</v>
      </c>
      <c r="U2" s="47">
        <v>119</v>
      </c>
      <c r="V2" s="47">
        <v>177</v>
      </c>
      <c r="W2" s="47">
        <v>92</v>
      </c>
      <c r="X2" s="47">
        <v>129</v>
      </c>
      <c r="Y2" s="47">
        <v>71</v>
      </c>
      <c r="Z2" s="47">
        <v>96</v>
      </c>
      <c r="AA2" s="47">
        <v>49</v>
      </c>
      <c r="AB2" s="47">
        <v>46</v>
      </c>
      <c r="AC2" s="47">
        <v>43</v>
      </c>
      <c r="AD2" s="47">
        <v>32</v>
      </c>
      <c r="AE2" s="47">
        <v>40</v>
      </c>
      <c r="AF2" s="47">
        <v>29</v>
      </c>
      <c r="AG2" s="47">
        <v>24</v>
      </c>
      <c r="AH2" s="47">
        <v>39</v>
      </c>
      <c r="AI2" s="47">
        <v>15</v>
      </c>
      <c r="AJ2" s="47">
        <v>19</v>
      </c>
      <c r="AK2" s="47">
        <v>2</v>
      </c>
      <c r="AL2" s="47">
        <v>13</v>
      </c>
      <c r="AM2" s="47">
        <v>6</v>
      </c>
      <c r="AN2" s="47">
        <v>10</v>
      </c>
      <c r="AO2" s="47">
        <v>4</v>
      </c>
      <c r="AP2" s="47">
        <v>17</v>
      </c>
      <c r="AQ2" s="2">
        <f>SUM(C2:AP2)</f>
        <v>3586</v>
      </c>
    </row>
    <row r="3" spans="1:43">
      <c r="A3" s="47">
        <v>63023</v>
      </c>
      <c r="B3" s="47">
        <v>3114</v>
      </c>
      <c r="C3" s="47">
        <v>563</v>
      </c>
      <c r="D3" s="47">
        <v>526</v>
      </c>
      <c r="E3" s="47">
        <v>1254</v>
      </c>
      <c r="F3" s="47">
        <v>1101</v>
      </c>
      <c r="G3" s="47">
        <v>3709</v>
      </c>
      <c r="H3" s="47">
        <v>3397</v>
      </c>
      <c r="I3" s="47">
        <v>4044</v>
      </c>
      <c r="J3" s="47">
        <v>3923</v>
      </c>
      <c r="K3" s="47">
        <v>2285</v>
      </c>
      <c r="L3" s="47">
        <v>2035</v>
      </c>
      <c r="M3" s="47">
        <v>1312</v>
      </c>
      <c r="N3" s="47">
        <v>1205</v>
      </c>
      <c r="O3" s="47">
        <v>2893</v>
      </c>
      <c r="P3" s="47">
        <v>2692</v>
      </c>
      <c r="Q3" s="47">
        <v>3575</v>
      </c>
      <c r="R3" s="47">
        <v>3028</v>
      </c>
      <c r="S3" s="47">
        <v>5225</v>
      </c>
      <c r="T3" s="47">
        <v>4472</v>
      </c>
      <c r="U3" s="47">
        <v>6335</v>
      </c>
      <c r="V3" s="47">
        <v>5509</v>
      </c>
      <c r="W3" s="47">
        <v>4999</v>
      </c>
      <c r="X3" s="47">
        <v>4848</v>
      </c>
      <c r="Y3" s="47">
        <v>4497</v>
      </c>
      <c r="Z3" s="47">
        <v>4817</v>
      </c>
      <c r="AA3" s="47">
        <v>4400</v>
      </c>
      <c r="AB3" s="47">
        <v>4487</v>
      </c>
      <c r="AC3" s="47">
        <v>4016</v>
      </c>
      <c r="AD3" s="47">
        <v>4536</v>
      </c>
      <c r="AE3" s="47">
        <v>5109</v>
      </c>
      <c r="AF3" s="47">
        <v>5629</v>
      </c>
      <c r="AG3" s="47">
        <v>2883</v>
      </c>
      <c r="AH3" s="47">
        <v>5816</v>
      </c>
      <c r="AI3" s="47">
        <v>2627</v>
      </c>
      <c r="AJ3" s="47">
        <v>5126</v>
      </c>
      <c r="AK3" s="47">
        <v>1309</v>
      </c>
      <c r="AL3" s="47">
        <v>2983</v>
      </c>
      <c r="AM3" s="47">
        <v>809</v>
      </c>
      <c r="AN3" s="47">
        <v>2477</v>
      </c>
      <c r="AO3" s="47">
        <v>731</v>
      </c>
      <c r="AP3" s="47">
        <v>2864</v>
      </c>
      <c r="AQ3" s="2">
        <f t="shared" ref="AQ3:AQ66" si="0">SUM(C3:AP3)</f>
        <v>134046</v>
      </c>
    </row>
    <row r="4" spans="1:43">
      <c r="A4" s="47">
        <v>63023</v>
      </c>
      <c r="B4" s="47">
        <v>3409</v>
      </c>
      <c r="C4" s="47">
        <v>935</v>
      </c>
      <c r="D4" s="47">
        <v>945</v>
      </c>
      <c r="E4" s="47">
        <v>1832</v>
      </c>
      <c r="F4" s="47">
        <v>1670</v>
      </c>
      <c r="G4" s="47">
        <v>4955</v>
      </c>
      <c r="H4" s="47">
        <v>4679</v>
      </c>
      <c r="I4" s="47">
        <v>5538</v>
      </c>
      <c r="J4" s="47">
        <v>5162</v>
      </c>
      <c r="K4" s="47">
        <v>3253</v>
      </c>
      <c r="L4" s="47">
        <v>2946</v>
      </c>
      <c r="M4" s="47">
        <v>1743</v>
      </c>
      <c r="N4" s="47">
        <v>1635</v>
      </c>
      <c r="O4" s="47">
        <v>3663</v>
      </c>
      <c r="P4" s="47">
        <v>3403</v>
      </c>
      <c r="Q4" s="47">
        <v>3637</v>
      </c>
      <c r="R4" s="47">
        <v>3102</v>
      </c>
      <c r="S4" s="47">
        <v>5230</v>
      </c>
      <c r="T4" s="47">
        <v>4798</v>
      </c>
      <c r="U4" s="47">
        <v>6664</v>
      </c>
      <c r="V4" s="47">
        <v>6709</v>
      </c>
      <c r="W4" s="47">
        <v>5819</v>
      </c>
      <c r="X4" s="47">
        <v>6346</v>
      </c>
      <c r="Y4" s="47">
        <v>5401</v>
      </c>
      <c r="Z4" s="47">
        <v>6235</v>
      </c>
      <c r="AA4" s="47">
        <v>4940</v>
      </c>
      <c r="AB4" s="47">
        <v>5593</v>
      </c>
      <c r="AC4" s="47">
        <v>4435</v>
      </c>
      <c r="AD4" s="47">
        <v>5474</v>
      </c>
      <c r="AE4" s="47">
        <v>6068</v>
      </c>
      <c r="AF4" s="47">
        <v>7212</v>
      </c>
      <c r="AG4" s="47">
        <v>3603</v>
      </c>
      <c r="AH4" s="47">
        <v>7576</v>
      </c>
      <c r="AI4" s="47">
        <v>3571</v>
      </c>
      <c r="AJ4" s="47">
        <v>6757</v>
      </c>
      <c r="AK4" s="47">
        <v>1695</v>
      </c>
      <c r="AL4" s="47">
        <v>3694</v>
      </c>
      <c r="AM4" s="47">
        <v>869</v>
      </c>
      <c r="AN4" s="47">
        <v>2946</v>
      </c>
      <c r="AO4" s="47">
        <v>776</v>
      </c>
      <c r="AP4" s="47">
        <v>3220</v>
      </c>
      <c r="AQ4" s="2">
        <f t="shared" si="0"/>
        <v>164729</v>
      </c>
    </row>
    <row r="5" spans="1:43">
      <c r="A5" s="47">
        <v>63023</v>
      </c>
      <c r="B5" s="47">
        <v>4006</v>
      </c>
      <c r="C5" s="47">
        <v>3992</v>
      </c>
      <c r="D5" s="47">
        <v>3587</v>
      </c>
      <c r="E5" s="47">
        <v>8424</v>
      </c>
      <c r="F5" s="47">
        <v>7746</v>
      </c>
      <c r="G5" s="47">
        <v>21863</v>
      </c>
      <c r="H5" s="47">
        <v>20522</v>
      </c>
      <c r="I5" s="47">
        <v>24537</v>
      </c>
      <c r="J5" s="47">
        <v>23115</v>
      </c>
      <c r="K5" s="47">
        <v>13368</v>
      </c>
      <c r="L5" s="47">
        <v>12738</v>
      </c>
      <c r="M5" s="47">
        <v>7645</v>
      </c>
      <c r="N5" s="47">
        <v>7100</v>
      </c>
      <c r="O5" s="47">
        <v>15958</v>
      </c>
      <c r="P5" s="47">
        <v>15249</v>
      </c>
      <c r="Q5" s="47">
        <v>18361</v>
      </c>
      <c r="R5" s="47">
        <v>15567</v>
      </c>
      <c r="S5" s="47">
        <v>25099</v>
      </c>
      <c r="T5" s="47">
        <v>22636</v>
      </c>
      <c r="U5" s="47">
        <v>32729</v>
      </c>
      <c r="V5" s="47">
        <v>31832</v>
      </c>
      <c r="W5" s="47">
        <v>29362</v>
      </c>
      <c r="X5" s="47">
        <v>30924</v>
      </c>
      <c r="Y5" s="47">
        <v>28953</v>
      </c>
      <c r="Z5" s="47">
        <v>32285</v>
      </c>
      <c r="AA5" s="47">
        <v>27828</v>
      </c>
      <c r="AB5" s="47">
        <v>31195</v>
      </c>
      <c r="AC5" s="47">
        <v>24104</v>
      </c>
      <c r="AD5" s="47">
        <v>26921</v>
      </c>
      <c r="AE5" s="47">
        <v>29483</v>
      </c>
      <c r="AF5" s="47">
        <v>32321</v>
      </c>
      <c r="AG5" s="47">
        <v>15827</v>
      </c>
      <c r="AH5" s="47">
        <v>30742</v>
      </c>
      <c r="AI5" s="47">
        <v>15333</v>
      </c>
      <c r="AJ5" s="47">
        <v>29655</v>
      </c>
      <c r="AK5" s="47">
        <v>7716</v>
      </c>
      <c r="AL5" s="47">
        <v>16871</v>
      </c>
      <c r="AM5" s="47">
        <v>4247</v>
      </c>
      <c r="AN5" s="47">
        <v>11747</v>
      </c>
      <c r="AO5" s="47">
        <v>2970</v>
      </c>
      <c r="AP5" s="47">
        <v>10322</v>
      </c>
      <c r="AQ5" s="2">
        <f t="shared" si="0"/>
        <v>770874</v>
      </c>
    </row>
    <row r="6" spans="1:43">
      <c r="A6" s="47">
        <v>63023</v>
      </c>
      <c r="B6" s="47">
        <v>5008</v>
      </c>
      <c r="C6" s="47">
        <v>4074</v>
      </c>
      <c r="D6" s="47">
        <v>3790</v>
      </c>
      <c r="E6" s="47">
        <v>8449</v>
      </c>
      <c r="F6" s="47">
        <v>7884</v>
      </c>
      <c r="G6" s="47">
        <v>24341</v>
      </c>
      <c r="H6" s="47">
        <v>23173</v>
      </c>
      <c r="I6" s="47">
        <v>25209</v>
      </c>
      <c r="J6" s="47">
        <v>24023</v>
      </c>
      <c r="K6" s="47">
        <v>13217</v>
      </c>
      <c r="L6" s="47">
        <v>12459</v>
      </c>
      <c r="M6" s="47">
        <v>7783</v>
      </c>
      <c r="N6" s="47">
        <v>7341</v>
      </c>
      <c r="O6" s="47">
        <v>16374</v>
      </c>
      <c r="P6" s="47">
        <v>16800</v>
      </c>
      <c r="Q6" s="47">
        <v>19879</v>
      </c>
      <c r="R6" s="47">
        <v>18887</v>
      </c>
      <c r="S6" s="47">
        <v>28456</v>
      </c>
      <c r="T6" s="47">
        <v>27527</v>
      </c>
      <c r="U6" s="47">
        <v>36798</v>
      </c>
      <c r="V6" s="47">
        <v>36978</v>
      </c>
      <c r="W6" s="47">
        <v>30919</v>
      </c>
      <c r="X6" s="47">
        <v>33326</v>
      </c>
      <c r="Y6" s="47">
        <v>27268</v>
      </c>
      <c r="Z6" s="47">
        <v>30725</v>
      </c>
      <c r="AA6" s="47">
        <v>24542</v>
      </c>
      <c r="AB6" s="47">
        <v>28607</v>
      </c>
      <c r="AC6" s="47">
        <v>22751</v>
      </c>
      <c r="AD6" s="47">
        <v>26936</v>
      </c>
      <c r="AE6" s="47">
        <v>28924</v>
      </c>
      <c r="AF6" s="47">
        <v>33011</v>
      </c>
      <c r="AG6" s="47">
        <v>16063</v>
      </c>
      <c r="AH6" s="47">
        <v>32737</v>
      </c>
      <c r="AI6" s="47">
        <v>15140</v>
      </c>
      <c r="AJ6" s="47">
        <v>28858</v>
      </c>
      <c r="AK6" s="47">
        <v>7722</v>
      </c>
      <c r="AL6" s="47">
        <v>17340</v>
      </c>
      <c r="AM6" s="47">
        <v>4099</v>
      </c>
      <c r="AN6" s="47">
        <v>13365</v>
      </c>
      <c r="AO6" s="47">
        <v>3863</v>
      </c>
      <c r="AP6" s="47">
        <v>14575</v>
      </c>
      <c r="AQ6" s="2">
        <f t="shared" si="0"/>
        <v>804213</v>
      </c>
    </row>
    <row r="7" spans="1:43">
      <c r="A7" s="47">
        <v>63023</v>
      </c>
      <c r="B7" s="47">
        <v>10839</v>
      </c>
      <c r="C7" s="47">
        <v>42</v>
      </c>
      <c r="D7" s="47">
        <v>43</v>
      </c>
      <c r="E7" s="47">
        <v>72</v>
      </c>
      <c r="F7" s="47">
        <v>78</v>
      </c>
      <c r="G7" s="47">
        <v>238</v>
      </c>
      <c r="H7" s="47">
        <v>230</v>
      </c>
      <c r="I7" s="47">
        <v>286</v>
      </c>
      <c r="J7" s="47">
        <v>280</v>
      </c>
      <c r="K7" s="47">
        <v>159</v>
      </c>
      <c r="L7" s="47">
        <v>141</v>
      </c>
      <c r="M7" s="47">
        <v>93</v>
      </c>
      <c r="N7" s="47">
        <v>92</v>
      </c>
      <c r="O7" s="47">
        <v>203</v>
      </c>
      <c r="P7" s="47">
        <v>204</v>
      </c>
      <c r="Q7" s="47">
        <v>274</v>
      </c>
      <c r="R7" s="47">
        <v>344</v>
      </c>
      <c r="S7" s="47">
        <v>434</v>
      </c>
      <c r="T7" s="47">
        <v>447</v>
      </c>
      <c r="U7" s="47">
        <v>471</v>
      </c>
      <c r="V7" s="47">
        <v>572</v>
      </c>
      <c r="W7" s="47">
        <v>396</v>
      </c>
      <c r="X7" s="47">
        <v>480</v>
      </c>
      <c r="Y7" s="47">
        <v>350</v>
      </c>
      <c r="Z7" s="47">
        <v>476</v>
      </c>
      <c r="AA7" s="47">
        <v>354</v>
      </c>
      <c r="AB7" s="47">
        <v>499</v>
      </c>
      <c r="AC7" s="47">
        <v>336</v>
      </c>
      <c r="AD7" s="47">
        <v>400</v>
      </c>
      <c r="AE7" s="47">
        <v>371</v>
      </c>
      <c r="AF7" s="47">
        <v>429</v>
      </c>
      <c r="AG7" s="47">
        <v>195</v>
      </c>
      <c r="AH7" s="47">
        <v>467</v>
      </c>
      <c r="AI7" s="47">
        <v>185</v>
      </c>
      <c r="AJ7" s="47">
        <v>419</v>
      </c>
      <c r="AK7" s="47">
        <v>106</v>
      </c>
      <c r="AL7" s="47">
        <v>287</v>
      </c>
      <c r="AM7" s="47">
        <v>80</v>
      </c>
      <c r="AN7" s="47">
        <v>229</v>
      </c>
      <c r="AO7" s="47">
        <v>62</v>
      </c>
      <c r="AP7" s="47">
        <v>275</v>
      </c>
      <c r="AQ7" s="2">
        <f t="shared" si="0"/>
        <v>11099</v>
      </c>
    </row>
    <row r="8" spans="1:43">
      <c r="A8" s="47">
        <v>63023</v>
      </c>
      <c r="B8" s="47">
        <v>10858</v>
      </c>
      <c r="C8" s="47">
        <v>298</v>
      </c>
      <c r="D8" s="47">
        <v>286</v>
      </c>
      <c r="E8" s="47">
        <v>658</v>
      </c>
      <c r="F8" s="47">
        <v>627</v>
      </c>
      <c r="G8" s="47">
        <v>2227</v>
      </c>
      <c r="H8" s="47">
        <v>2067</v>
      </c>
      <c r="I8" s="47">
        <v>2459</v>
      </c>
      <c r="J8" s="47">
        <v>2165</v>
      </c>
      <c r="K8" s="47">
        <v>1235</v>
      </c>
      <c r="L8" s="47">
        <v>1174</v>
      </c>
      <c r="M8" s="47">
        <v>730</v>
      </c>
      <c r="N8" s="47">
        <v>644</v>
      </c>
      <c r="O8" s="47">
        <v>1409</v>
      </c>
      <c r="P8" s="47">
        <v>1375</v>
      </c>
      <c r="Q8" s="47">
        <v>1562</v>
      </c>
      <c r="R8" s="47">
        <v>1326</v>
      </c>
      <c r="S8" s="47">
        <v>2341</v>
      </c>
      <c r="T8" s="47">
        <v>2177</v>
      </c>
      <c r="U8" s="47">
        <v>3420</v>
      </c>
      <c r="V8" s="47">
        <v>3154</v>
      </c>
      <c r="W8" s="47">
        <v>2880</v>
      </c>
      <c r="X8" s="47">
        <v>3028</v>
      </c>
      <c r="Y8" s="47">
        <v>2467</v>
      </c>
      <c r="Z8" s="47">
        <v>2555</v>
      </c>
      <c r="AA8" s="47">
        <v>2073</v>
      </c>
      <c r="AB8" s="47">
        <v>2221</v>
      </c>
      <c r="AC8" s="47">
        <v>1905</v>
      </c>
      <c r="AD8" s="47">
        <v>2268</v>
      </c>
      <c r="AE8" s="47">
        <v>2700</v>
      </c>
      <c r="AF8" s="47">
        <v>3089</v>
      </c>
      <c r="AG8" s="47">
        <v>1502</v>
      </c>
      <c r="AH8" s="47">
        <v>3089</v>
      </c>
      <c r="AI8" s="47">
        <v>1262</v>
      </c>
      <c r="AJ8" s="47">
        <v>2559</v>
      </c>
      <c r="AK8" s="47">
        <v>524</v>
      </c>
      <c r="AL8" s="47">
        <v>1250</v>
      </c>
      <c r="AM8" s="47">
        <v>309</v>
      </c>
      <c r="AN8" s="47">
        <v>922</v>
      </c>
      <c r="AO8" s="47">
        <v>229</v>
      </c>
      <c r="AP8" s="47">
        <v>1015</v>
      </c>
      <c r="AQ8" s="2">
        <f t="shared" si="0"/>
        <v>69181</v>
      </c>
    </row>
    <row r="9" spans="1:43">
      <c r="A9" s="47">
        <v>63031</v>
      </c>
      <c r="B9" s="47">
        <v>0</v>
      </c>
      <c r="C9" s="47">
        <v>481</v>
      </c>
      <c r="D9" s="47">
        <v>453</v>
      </c>
      <c r="E9" s="47">
        <v>72</v>
      </c>
      <c r="F9" s="47">
        <v>82</v>
      </c>
      <c r="G9" s="47">
        <v>54</v>
      </c>
      <c r="H9" s="47">
        <v>57</v>
      </c>
      <c r="I9" s="47">
        <v>48</v>
      </c>
      <c r="J9" s="47">
        <v>52</v>
      </c>
      <c r="K9" s="47">
        <v>59</v>
      </c>
      <c r="L9" s="47">
        <v>51</v>
      </c>
      <c r="M9" s="47">
        <v>71</v>
      </c>
      <c r="N9" s="47">
        <v>74</v>
      </c>
      <c r="O9" s="47">
        <v>106</v>
      </c>
      <c r="P9" s="47">
        <v>192</v>
      </c>
      <c r="Q9" s="47">
        <v>98</v>
      </c>
      <c r="R9" s="47">
        <v>162</v>
      </c>
      <c r="S9" s="47">
        <v>121</v>
      </c>
      <c r="T9" s="47">
        <v>216</v>
      </c>
      <c r="U9" s="47">
        <v>170</v>
      </c>
      <c r="V9" s="47">
        <v>282</v>
      </c>
      <c r="W9" s="47">
        <v>133</v>
      </c>
      <c r="X9" s="47">
        <v>126</v>
      </c>
      <c r="Y9" s="47">
        <v>103</v>
      </c>
      <c r="Z9" s="47">
        <v>98</v>
      </c>
      <c r="AA9" s="47">
        <v>90</v>
      </c>
      <c r="AB9" s="47">
        <v>54</v>
      </c>
      <c r="AC9" s="47">
        <v>120</v>
      </c>
      <c r="AD9" s="47">
        <v>84</v>
      </c>
      <c r="AE9" s="47">
        <v>78</v>
      </c>
      <c r="AF9" s="47">
        <v>51</v>
      </c>
      <c r="AG9" s="47">
        <v>32</v>
      </c>
      <c r="AH9" s="47">
        <v>41</v>
      </c>
      <c r="AI9" s="47">
        <v>22</v>
      </c>
      <c r="AJ9" s="47">
        <v>27</v>
      </c>
      <c r="AK9" s="47">
        <v>2</v>
      </c>
      <c r="AL9" s="47">
        <v>15</v>
      </c>
      <c r="AM9" s="47">
        <v>3</v>
      </c>
      <c r="AN9" s="47">
        <v>4</v>
      </c>
      <c r="AO9" s="47">
        <v>3</v>
      </c>
      <c r="AP9" s="47">
        <v>8</v>
      </c>
      <c r="AQ9" s="2">
        <f t="shared" si="0"/>
        <v>3995</v>
      </c>
    </row>
    <row r="10" spans="1:43">
      <c r="A10" s="47">
        <v>63031</v>
      </c>
      <c r="B10" s="47">
        <v>3114</v>
      </c>
      <c r="C10" s="47">
        <v>1513</v>
      </c>
      <c r="D10" s="47">
        <v>1379</v>
      </c>
      <c r="E10" s="47">
        <v>2653</v>
      </c>
      <c r="F10" s="47">
        <v>2408</v>
      </c>
      <c r="G10" s="47">
        <v>5480</v>
      </c>
      <c r="H10" s="47">
        <v>5005</v>
      </c>
      <c r="I10" s="47">
        <v>5540</v>
      </c>
      <c r="J10" s="47">
        <v>5062</v>
      </c>
      <c r="K10" s="47">
        <v>3267</v>
      </c>
      <c r="L10" s="47">
        <v>3048</v>
      </c>
      <c r="M10" s="47">
        <v>1900</v>
      </c>
      <c r="N10" s="47">
        <v>1949</v>
      </c>
      <c r="O10" s="47">
        <v>4287</v>
      </c>
      <c r="P10" s="47">
        <v>4413</v>
      </c>
      <c r="Q10" s="47">
        <v>4180</v>
      </c>
      <c r="R10" s="47">
        <v>4065</v>
      </c>
      <c r="S10" s="47">
        <v>5655</v>
      </c>
      <c r="T10" s="47">
        <v>5484</v>
      </c>
      <c r="U10" s="47">
        <v>7826</v>
      </c>
      <c r="V10" s="47">
        <v>7596</v>
      </c>
      <c r="W10" s="47">
        <v>6930</v>
      </c>
      <c r="X10" s="47">
        <v>7041</v>
      </c>
      <c r="Y10" s="47">
        <v>6337</v>
      </c>
      <c r="Z10" s="47">
        <v>6815</v>
      </c>
      <c r="AA10" s="47">
        <v>5704</v>
      </c>
      <c r="AB10" s="47">
        <v>6444</v>
      </c>
      <c r="AC10" s="47">
        <v>5500</v>
      </c>
      <c r="AD10" s="47">
        <v>6429</v>
      </c>
      <c r="AE10" s="47">
        <v>7138</v>
      </c>
      <c r="AF10" s="47">
        <v>7992</v>
      </c>
      <c r="AG10" s="47">
        <v>3872</v>
      </c>
      <c r="AH10" s="47">
        <v>7372</v>
      </c>
      <c r="AI10" s="47">
        <v>3107</v>
      </c>
      <c r="AJ10" s="47">
        <v>5685</v>
      </c>
      <c r="AK10" s="47">
        <v>1314</v>
      </c>
      <c r="AL10" s="47">
        <v>3129</v>
      </c>
      <c r="AM10" s="47">
        <v>732</v>
      </c>
      <c r="AN10" s="47">
        <v>2403</v>
      </c>
      <c r="AO10" s="47">
        <v>508</v>
      </c>
      <c r="AP10" s="47">
        <v>2128</v>
      </c>
      <c r="AQ10" s="2">
        <f t="shared" si="0"/>
        <v>179290</v>
      </c>
    </row>
    <row r="11" spans="1:43">
      <c r="A11" s="47">
        <v>63031</v>
      </c>
      <c r="B11" s="47">
        <v>3409</v>
      </c>
      <c r="C11" s="47">
        <v>600</v>
      </c>
      <c r="D11" s="47">
        <v>590</v>
      </c>
      <c r="E11" s="47">
        <v>1157</v>
      </c>
      <c r="F11" s="47">
        <v>1068</v>
      </c>
      <c r="G11" s="47">
        <v>1675</v>
      </c>
      <c r="H11" s="47">
        <v>1605</v>
      </c>
      <c r="I11" s="47">
        <v>1548</v>
      </c>
      <c r="J11" s="47">
        <v>1488</v>
      </c>
      <c r="K11" s="47">
        <v>1007</v>
      </c>
      <c r="L11" s="47">
        <v>967</v>
      </c>
      <c r="M11" s="47">
        <v>608</v>
      </c>
      <c r="N11" s="47">
        <v>616</v>
      </c>
      <c r="O11" s="47">
        <v>1344</v>
      </c>
      <c r="P11" s="47">
        <v>1408</v>
      </c>
      <c r="Q11" s="47">
        <v>1329</v>
      </c>
      <c r="R11" s="47">
        <v>1350</v>
      </c>
      <c r="S11" s="47">
        <v>1860</v>
      </c>
      <c r="T11" s="47">
        <v>1829</v>
      </c>
      <c r="U11" s="47">
        <v>2453</v>
      </c>
      <c r="V11" s="47">
        <v>2526</v>
      </c>
      <c r="W11" s="47">
        <v>2423</v>
      </c>
      <c r="X11" s="47">
        <v>2563</v>
      </c>
      <c r="Y11" s="47">
        <v>2291</v>
      </c>
      <c r="Z11" s="47">
        <v>2499</v>
      </c>
      <c r="AA11" s="47">
        <v>1990</v>
      </c>
      <c r="AB11" s="47">
        <v>2180</v>
      </c>
      <c r="AC11" s="47">
        <v>1769</v>
      </c>
      <c r="AD11" s="47">
        <v>2143</v>
      </c>
      <c r="AE11" s="47">
        <v>2417</v>
      </c>
      <c r="AF11" s="47">
        <v>2617</v>
      </c>
      <c r="AG11" s="47">
        <v>1233</v>
      </c>
      <c r="AH11" s="47">
        <v>2457</v>
      </c>
      <c r="AI11" s="47">
        <v>1057</v>
      </c>
      <c r="AJ11" s="47">
        <v>1922</v>
      </c>
      <c r="AK11" s="47">
        <v>446</v>
      </c>
      <c r="AL11" s="47">
        <v>1001</v>
      </c>
      <c r="AM11" s="47">
        <v>207</v>
      </c>
      <c r="AN11" s="47">
        <v>677</v>
      </c>
      <c r="AO11" s="47">
        <v>146</v>
      </c>
      <c r="AP11" s="47">
        <v>643</v>
      </c>
      <c r="AQ11" s="2">
        <f t="shared" si="0"/>
        <v>59709</v>
      </c>
    </row>
    <row r="12" spans="1:43">
      <c r="A12" s="47">
        <v>63031</v>
      </c>
      <c r="B12" s="47">
        <v>4006</v>
      </c>
      <c r="C12" s="47">
        <v>1853</v>
      </c>
      <c r="D12" s="47">
        <v>1778</v>
      </c>
      <c r="E12" s="47">
        <v>3122</v>
      </c>
      <c r="F12" s="47">
        <v>2987</v>
      </c>
      <c r="G12" s="47">
        <v>5218</v>
      </c>
      <c r="H12" s="47">
        <v>4875</v>
      </c>
      <c r="I12" s="47">
        <v>4051</v>
      </c>
      <c r="J12" s="47">
        <v>3760</v>
      </c>
      <c r="K12" s="47">
        <v>2111</v>
      </c>
      <c r="L12" s="47">
        <v>2129</v>
      </c>
      <c r="M12" s="47">
        <v>1478</v>
      </c>
      <c r="N12" s="47">
        <v>1508</v>
      </c>
      <c r="O12" s="47">
        <v>3248</v>
      </c>
      <c r="P12" s="47">
        <v>3374</v>
      </c>
      <c r="Q12" s="47">
        <v>2722</v>
      </c>
      <c r="R12" s="47">
        <v>3093</v>
      </c>
      <c r="S12" s="47">
        <v>3769</v>
      </c>
      <c r="T12" s="47">
        <v>3888</v>
      </c>
      <c r="U12" s="47">
        <v>4972</v>
      </c>
      <c r="V12" s="47">
        <v>5356</v>
      </c>
      <c r="W12" s="47">
        <v>4157</v>
      </c>
      <c r="X12" s="47">
        <v>4507</v>
      </c>
      <c r="Y12" s="47">
        <v>3629</v>
      </c>
      <c r="Z12" s="47">
        <v>4151</v>
      </c>
      <c r="AA12" s="47">
        <v>3273</v>
      </c>
      <c r="AB12" s="47">
        <v>3783</v>
      </c>
      <c r="AC12" s="47">
        <v>2637</v>
      </c>
      <c r="AD12" s="47">
        <v>3177</v>
      </c>
      <c r="AE12" s="47">
        <v>3265</v>
      </c>
      <c r="AF12" s="47">
        <v>3842</v>
      </c>
      <c r="AG12" s="47">
        <v>1762</v>
      </c>
      <c r="AH12" s="47">
        <v>3708</v>
      </c>
      <c r="AI12" s="47">
        <v>1586</v>
      </c>
      <c r="AJ12" s="47">
        <v>3471</v>
      </c>
      <c r="AK12" s="47">
        <v>817</v>
      </c>
      <c r="AL12" s="47">
        <v>2054</v>
      </c>
      <c r="AM12" s="47">
        <v>446</v>
      </c>
      <c r="AN12" s="47">
        <v>1467</v>
      </c>
      <c r="AO12" s="47">
        <v>296</v>
      </c>
      <c r="AP12" s="47">
        <v>1142</v>
      </c>
      <c r="AQ12" s="2">
        <f t="shared" si="0"/>
        <v>118462</v>
      </c>
    </row>
    <row r="13" spans="1:43">
      <c r="A13" s="47">
        <v>63031</v>
      </c>
      <c r="B13" s="47">
        <v>5008</v>
      </c>
      <c r="C13" s="47">
        <v>8230</v>
      </c>
      <c r="D13" s="47">
        <v>7790</v>
      </c>
      <c r="E13" s="47">
        <v>14809</v>
      </c>
      <c r="F13" s="47">
        <v>14158</v>
      </c>
      <c r="G13" s="47">
        <v>25791</v>
      </c>
      <c r="H13" s="47">
        <v>24683</v>
      </c>
      <c r="I13" s="47">
        <v>23307</v>
      </c>
      <c r="J13" s="47">
        <v>22181</v>
      </c>
      <c r="K13" s="47">
        <v>12678</v>
      </c>
      <c r="L13" s="47">
        <v>11867</v>
      </c>
      <c r="M13" s="47">
        <v>8763</v>
      </c>
      <c r="N13" s="47">
        <v>9080</v>
      </c>
      <c r="O13" s="47">
        <v>19139</v>
      </c>
      <c r="P13" s="47">
        <v>20658</v>
      </c>
      <c r="Q13" s="47">
        <v>15643</v>
      </c>
      <c r="R13" s="47">
        <v>17803</v>
      </c>
      <c r="S13" s="47">
        <v>21551</v>
      </c>
      <c r="T13" s="47">
        <v>24081</v>
      </c>
      <c r="U13" s="47">
        <v>30671</v>
      </c>
      <c r="V13" s="47">
        <v>34571</v>
      </c>
      <c r="W13" s="47">
        <v>26623</v>
      </c>
      <c r="X13" s="47">
        <v>31466</v>
      </c>
      <c r="Y13" s="47">
        <v>23713</v>
      </c>
      <c r="Z13" s="47">
        <v>29430</v>
      </c>
      <c r="AA13" s="47">
        <v>21300</v>
      </c>
      <c r="AB13" s="47">
        <v>25760</v>
      </c>
      <c r="AC13" s="47">
        <v>18408</v>
      </c>
      <c r="AD13" s="47">
        <v>24059</v>
      </c>
      <c r="AE13" s="47">
        <v>24319</v>
      </c>
      <c r="AF13" s="47">
        <v>29806</v>
      </c>
      <c r="AG13" s="47">
        <v>13755</v>
      </c>
      <c r="AH13" s="47">
        <v>29206</v>
      </c>
      <c r="AI13" s="47">
        <v>12699</v>
      </c>
      <c r="AJ13" s="47">
        <v>24977</v>
      </c>
      <c r="AK13" s="47">
        <v>6014</v>
      </c>
      <c r="AL13" s="47">
        <v>14173</v>
      </c>
      <c r="AM13" s="47">
        <v>2970</v>
      </c>
      <c r="AN13" s="47">
        <v>9198</v>
      </c>
      <c r="AO13" s="47">
        <v>2012</v>
      </c>
      <c r="AP13" s="47">
        <v>8222</v>
      </c>
      <c r="AQ13" s="2">
        <f t="shared" si="0"/>
        <v>745564</v>
      </c>
    </row>
    <row r="14" spans="1:43">
      <c r="A14" s="47">
        <v>63031</v>
      </c>
      <c r="B14" s="47">
        <v>10839</v>
      </c>
      <c r="C14" s="47">
        <v>195</v>
      </c>
      <c r="D14" s="47">
        <v>178</v>
      </c>
      <c r="E14" s="47">
        <v>370</v>
      </c>
      <c r="F14" s="47">
        <v>337</v>
      </c>
      <c r="G14" s="47">
        <v>680</v>
      </c>
      <c r="H14" s="47">
        <v>588</v>
      </c>
      <c r="I14" s="47">
        <v>444</v>
      </c>
      <c r="J14" s="47">
        <v>418</v>
      </c>
      <c r="K14" s="47">
        <v>266</v>
      </c>
      <c r="L14" s="47">
        <v>245</v>
      </c>
      <c r="M14" s="47">
        <v>169</v>
      </c>
      <c r="N14" s="47">
        <v>189</v>
      </c>
      <c r="O14" s="47">
        <v>342</v>
      </c>
      <c r="P14" s="47">
        <v>424</v>
      </c>
      <c r="Q14" s="47">
        <v>297</v>
      </c>
      <c r="R14" s="47">
        <v>353</v>
      </c>
      <c r="S14" s="47">
        <v>409</v>
      </c>
      <c r="T14" s="47">
        <v>536</v>
      </c>
      <c r="U14" s="47">
        <v>573</v>
      </c>
      <c r="V14" s="47">
        <v>722</v>
      </c>
      <c r="W14" s="47">
        <v>456</v>
      </c>
      <c r="X14" s="47">
        <v>653</v>
      </c>
      <c r="Y14" s="47">
        <v>443</v>
      </c>
      <c r="Z14" s="47">
        <v>543</v>
      </c>
      <c r="AA14" s="47">
        <v>419</v>
      </c>
      <c r="AB14" s="47">
        <v>526</v>
      </c>
      <c r="AC14" s="47">
        <v>369</v>
      </c>
      <c r="AD14" s="47">
        <v>484</v>
      </c>
      <c r="AE14" s="47">
        <v>433</v>
      </c>
      <c r="AF14" s="47">
        <v>600</v>
      </c>
      <c r="AG14" s="47">
        <v>244</v>
      </c>
      <c r="AH14" s="47">
        <v>485</v>
      </c>
      <c r="AI14" s="47">
        <v>205</v>
      </c>
      <c r="AJ14" s="47">
        <v>433</v>
      </c>
      <c r="AK14" s="47">
        <v>100</v>
      </c>
      <c r="AL14" s="47">
        <v>288</v>
      </c>
      <c r="AM14" s="47">
        <v>89</v>
      </c>
      <c r="AN14" s="47">
        <v>228</v>
      </c>
      <c r="AO14" s="47">
        <v>36</v>
      </c>
      <c r="AP14" s="47">
        <v>155</v>
      </c>
      <c r="AQ14" s="2">
        <f t="shared" si="0"/>
        <v>14924</v>
      </c>
    </row>
    <row r="15" spans="1:43">
      <c r="A15" s="47">
        <v>63031</v>
      </c>
      <c r="B15" s="47">
        <v>10858</v>
      </c>
      <c r="C15" s="47">
        <v>504</v>
      </c>
      <c r="D15" s="47">
        <v>478</v>
      </c>
      <c r="E15" s="47">
        <v>907</v>
      </c>
      <c r="F15" s="47">
        <v>837</v>
      </c>
      <c r="G15" s="47">
        <v>1443</v>
      </c>
      <c r="H15" s="47">
        <v>1425</v>
      </c>
      <c r="I15" s="47">
        <v>1405</v>
      </c>
      <c r="J15" s="47">
        <v>1311</v>
      </c>
      <c r="K15" s="47">
        <v>714</v>
      </c>
      <c r="L15" s="47">
        <v>641</v>
      </c>
      <c r="M15" s="47">
        <v>462</v>
      </c>
      <c r="N15" s="47">
        <v>420</v>
      </c>
      <c r="O15" s="47">
        <v>935</v>
      </c>
      <c r="P15" s="47">
        <v>966</v>
      </c>
      <c r="Q15" s="47">
        <v>958</v>
      </c>
      <c r="R15" s="47">
        <v>943</v>
      </c>
      <c r="S15" s="47">
        <v>1369</v>
      </c>
      <c r="T15" s="47">
        <v>1374</v>
      </c>
      <c r="U15" s="47">
        <v>1956</v>
      </c>
      <c r="V15" s="47">
        <v>1895</v>
      </c>
      <c r="W15" s="47">
        <v>1651</v>
      </c>
      <c r="X15" s="47">
        <v>1823</v>
      </c>
      <c r="Y15" s="47">
        <v>1356</v>
      </c>
      <c r="Z15" s="47">
        <v>1663</v>
      </c>
      <c r="AA15" s="47">
        <v>1218</v>
      </c>
      <c r="AB15" s="47">
        <v>1428</v>
      </c>
      <c r="AC15" s="47">
        <v>1163</v>
      </c>
      <c r="AD15" s="47">
        <v>1435</v>
      </c>
      <c r="AE15" s="47">
        <v>1545</v>
      </c>
      <c r="AF15" s="47">
        <v>1995</v>
      </c>
      <c r="AG15" s="47">
        <v>904</v>
      </c>
      <c r="AH15" s="47">
        <v>1848</v>
      </c>
      <c r="AI15" s="47">
        <v>706</v>
      </c>
      <c r="AJ15" s="47">
        <v>1299</v>
      </c>
      <c r="AK15" s="47">
        <v>271</v>
      </c>
      <c r="AL15" s="47">
        <v>655</v>
      </c>
      <c r="AM15" s="47">
        <v>141</v>
      </c>
      <c r="AN15" s="47">
        <v>421</v>
      </c>
      <c r="AO15" s="47">
        <v>102</v>
      </c>
      <c r="AP15" s="47">
        <v>392</v>
      </c>
      <c r="AQ15" s="2">
        <f t="shared" si="0"/>
        <v>42959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  <vt:lpstr>Расчёт!Область_печати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2024-01-12T04:48:26Z</cp:lastPrinted>
  <dcterms:created xsi:type="dcterms:W3CDTF">2017-02-01T05:56:24Z</dcterms:created>
  <dcterms:modified xsi:type="dcterms:W3CDTF">2024-01-12T05:02:10Z</dcterms:modified>
</cp:coreProperties>
</file>